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6855"/>
  </bookViews>
  <sheets>
    <sheet name="Таблица 1" sheetId="1" r:id="rId1"/>
    <sheet name="Таблица 2" sheetId="3" r:id="rId2"/>
  </sheets>
  <definedNames>
    <definedName name="_xlnm._FilterDatabase" localSheetId="0" hidden="1">'Таблица 1'!$A$4:$F$493</definedName>
    <definedName name="_xlnm.Print_Titles" localSheetId="0">'Таблица 1'!$4:$5</definedName>
    <definedName name="_xlnm.Print_Titles" localSheetId="1">'Таблица 2'!$5:$8</definedName>
    <definedName name="_xlnm.Print_Area" localSheetId="0">'Таблица 1'!$A$1:$F$493</definedName>
  </definedNames>
  <calcPr calcId="162913"/>
</workbook>
</file>

<file path=xl/calcChain.xml><?xml version="1.0" encoding="utf-8"?>
<calcChain xmlns="http://schemas.openxmlformats.org/spreadsheetml/2006/main">
  <c r="A69" i="3" l="1"/>
  <c r="F478" i="1" l="1"/>
  <c r="F387" i="1"/>
  <c r="F388" i="1"/>
  <c r="F423" i="1"/>
  <c r="F422" i="1"/>
  <c r="F333" i="1"/>
  <c r="F213" i="1"/>
  <c r="F177" i="1"/>
  <c r="F180" i="1" s="1"/>
  <c r="F168" i="1"/>
  <c r="F132" i="1"/>
  <c r="F131" i="1"/>
  <c r="F53" i="1"/>
  <c r="F48" i="1"/>
  <c r="F47" i="1"/>
  <c r="F18" i="1"/>
  <c r="E24" i="1" l="1"/>
  <c r="E23" i="1"/>
  <c r="E21" i="1"/>
  <c r="F21" i="1" s="1"/>
  <c r="D24" i="1"/>
  <c r="D23" i="1"/>
  <c r="D21" i="1"/>
  <c r="D403" i="1" l="1"/>
  <c r="D402" i="1"/>
  <c r="E220" i="1" l="1"/>
  <c r="D474" i="1" l="1"/>
  <c r="D473" i="1"/>
  <c r="D472" i="1"/>
  <c r="D482" i="1"/>
  <c r="D476" i="1" l="1"/>
  <c r="D428" i="1" l="1"/>
  <c r="D427" i="1"/>
  <c r="D426" i="1"/>
  <c r="E402" i="1"/>
  <c r="E403" i="1"/>
  <c r="E404" i="1"/>
  <c r="E401" i="1"/>
  <c r="E425" i="1"/>
  <c r="D425" i="1"/>
  <c r="E323" i="1"/>
  <c r="E322" i="1"/>
  <c r="D323" i="1"/>
  <c r="D322" i="1"/>
  <c r="E222" i="1"/>
  <c r="D240" i="1"/>
  <c r="D235" i="1"/>
  <c r="D230" i="1"/>
  <c r="D224" i="1"/>
  <c r="D223" i="1"/>
  <c r="D222" i="1"/>
  <c r="D221" i="1"/>
  <c r="F222" i="1" l="1"/>
  <c r="F425" i="1"/>
  <c r="D225" i="1"/>
  <c r="E188" i="1"/>
  <c r="E187" i="1"/>
  <c r="E121" i="1" l="1"/>
  <c r="E122" i="1"/>
  <c r="E123" i="1"/>
  <c r="D121" i="1"/>
  <c r="E89" i="1"/>
  <c r="E88" i="1"/>
  <c r="E87" i="1"/>
  <c r="E86" i="1"/>
  <c r="F121" i="1" l="1"/>
  <c r="D88" i="1"/>
  <c r="D87" i="1"/>
  <c r="D89" i="1"/>
  <c r="D86" i="1"/>
  <c r="E22" i="1"/>
  <c r="D22" i="1"/>
  <c r="F451" i="1"/>
  <c r="F433" i="1"/>
  <c r="D220" i="1"/>
  <c r="F157" i="1"/>
  <c r="E420" i="1"/>
  <c r="D420" i="1"/>
  <c r="F420" i="1" l="1"/>
  <c r="E260" i="1"/>
  <c r="D260" i="1"/>
  <c r="E262" i="1" l="1"/>
  <c r="E263" i="1"/>
  <c r="E264" i="1"/>
  <c r="E261" i="1"/>
  <c r="D262" i="1"/>
  <c r="D263" i="1"/>
  <c r="D264" i="1"/>
  <c r="D261" i="1"/>
  <c r="F292" i="1"/>
  <c r="E295" i="1"/>
  <c r="D295" i="1"/>
  <c r="F264" i="1" l="1"/>
  <c r="F295" i="1"/>
  <c r="E461" i="1"/>
  <c r="F461" i="1" s="1"/>
  <c r="E462" i="1"/>
  <c r="E463" i="1"/>
  <c r="E464" i="1"/>
  <c r="D464" i="1"/>
  <c r="D463" i="1"/>
  <c r="D462" i="1"/>
  <c r="D461" i="1"/>
  <c r="E347" i="1" l="1"/>
  <c r="E348" i="1"/>
  <c r="E346" i="1"/>
  <c r="D347" i="1"/>
  <c r="D348" i="1"/>
  <c r="D346" i="1"/>
  <c r="E185" i="1"/>
  <c r="F185" i="1"/>
  <c r="D185" i="1"/>
  <c r="E163" i="1"/>
  <c r="E162" i="1"/>
  <c r="D163" i="1"/>
  <c r="D162" i="1"/>
  <c r="F218" i="1" l="1"/>
  <c r="D401" i="1"/>
  <c r="D405" i="1" s="1"/>
  <c r="F418" i="1"/>
  <c r="D382" i="1"/>
  <c r="E383" i="1"/>
  <c r="E382" i="1"/>
  <c r="D383" i="1"/>
  <c r="D335" i="1"/>
  <c r="E335" i="1"/>
  <c r="D188" i="1"/>
  <c r="D187" i="1"/>
  <c r="D143" i="1"/>
  <c r="D142" i="1"/>
  <c r="E142" i="1"/>
  <c r="F335" i="1" l="1"/>
  <c r="D123" i="1"/>
  <c r="F123" i="1" s="1"/>
  <c r="D122" i="1"/>
  <c r="F122" i="1" s="1"/>
  <c r="E449" i="1" l="1"/>
  <c r="D449" i="1"/>
  <c r="E448" i="1"/>
  <c r="D448" i="1"/>
  <c r="E447" i="1"/>
  <c r="D447" i="1"/>
  <c r="E446" i="1"/>
  <c r="D446" i="1"/>
  <c r="F446" i="1" l="1"/>
  <c r="E69" i="1"/>
  <c r="D69" i="1"/>
  <c r="E68" i="1"/>
  <c r="D68" i="1"/>
  <c r="E67" i="1"/>
  <c r="D67" i="1"/>
  <c r="D489" i="1" s="1"/>
  <c r="E66" i="1"/>
  <c r="D66" i="1"/>
  <c r="D488" i="1" s="1"/>
  <c r="E65" i="1"/>
  <c r="D65" i="1"/>
  <c r="F63" i="1"/>
  <c r="F60" i="1"/>
  <c r="E60" i="1"/>
  <c r="D60" i="1"/>
  <c r="F66" i="1" l="1"/>
  <c r="F68" i="1"/>
  <c r="G68" i="1" s="1"/>
  <c r="F65" i="1"/>
  <c r="E275" i="1"/>
  <c r="D275" i="1"/>
  <c r="E474" i="1" l="1"/>
  <c r="F479" i="1"/>
  <c r="F480" i="1"/>
  <c r="F469" i="1"/>
  <c r="F468" i="1"/>
  <c r="F473" i="1" l="1"/>
  <c r="F474" i="1"/>
  <c r="E143" i="1" l="1"/>
  <c r="F485" i="1"/>
  <c r="F472" i="1" l="1"/>
  <c r="F457" i="1"/>
  <c r="E8" i="1" l="1"/>
  <c r="F268" i="1"/>
  <c r="F467" i="1"/>
  <c r="F453" i="1"/>
  <c r="F452" i="1"/>
  <c r="F443" i="1"/>
  <c r="F438" i="1"/>
  <c r="F437" i="1"/>
  <c r="F412" i="1"/>
  <c r="F413" i="1"/>
  <c r="F411" i="1"/>
  <c r="F408" i="1"/>
  <c r="F407" i="1"/>
  <c r="F398" i="1"/>
  <c r="F393" i="1"/>
  <c r="F353" i="1"/>
  <c r="F343" i="1"/>
  <c r="F327" i="1"/>
  <c r="F328" i="1"/>
  <c r="F319" i="1"/>
  <c r="F288" i="1"/>
  <c r="F284" i="1"/>
  <c r="F283" i="1"/>
  <c r="F237" i="1"/>
  <c r="F231" i="1"/>
  <c r="F232" i="1"/>
  <c r="F233" i="1"/>
  <c r="F234" i="1"/>
  <c r="F227" i="1"/>
  <c r="F208" i="1"/>
  <c r="F203" i="1"/>
  <c r="F198" i="1"/>
  <c r="F193" i="1"/>
  <c r="F138" i="1"/>
  <c r="F133" i="1"/>
  <c r="F128" i="1"/>
  <c r="F113" i="1"/>
  <c r="F107" i="1"/>
  <c r="F98" i="1"/>
  <c r="F93" i="1"/>
  <c r="E223" i="1"/>
  <c r="F223" i="1" s="1"/>
  <c r="F97" i="1"/>
  <c r="E427" i="1"/>
  <c r="E489" i="1" s="1"/>
  <c r="F489" i="1" s="1"/>
  <c r="E221" i="1"/>
  <c r="E215" i="1"/>
  <c r="F143" i="1"/>
  <c r="D215" i="1"/>
  <c r="E488" i="1" l="1"/>
  <c r="F221" i="1"/>
  <c r="F215" i="1"/>
  <c r="D90" i="1"/>
  <c r="F142" i="1"/>
  <c r="F88" i="1"/>
  <c r="E325" i="1"/>
  <c r="F187" i="1"/>
  <c r="F87" i="1"/>
  <c r="E190" i="1"/>
  <c r="E470" i="1"/>
  <c r="D95" i="1"/>
  <c r="F488" i="1" l="1"/>
  <c r="F448" i="1"/>
  <c r="F447" i="1"/>
  <c r="F162" i="1"/>
  <c r="E224" i="1"/>
  <c r="F224" i="1" s="1"/>
  <c r="E110" i="1"/>
  <c r="D110" i="1"/>
  <c r="F28" i="1"/>
  <c r="D8" i="1"/>
  <c r="F110" i="1" l="1"/>
  <c r="E225" i="1"/>
  <c r="F8" i="1"/>
  <c r="D40" i="1"/>
  <c r="F37" i="1"/>
  <c r="F36" i="1"/>
  <c r="D285" i="1" l="1"/>
  <c r="F71" i="1"/>
  <c r="F401" i="1" l="1"/>
  <c r="F277" i="1" l="1"/>
  <c r="F54" i="1" l="1"/>
  <c r="F348" i="1"/>
  <c r="E365" i="1"/>
  <c r="D365" i="1"/>
  <c r="F376" i="1"/>
  <c r="F263" i="1" l="1"/>
  <c r="F22" i="1"/>
  <c r="F346" i="1"/>
  <c r="F262" i="1"/>
  <c r="E180" i="1"/>
  <c r="D180" i="1"/>
  <c r="E299" i="1"/>
  <c r="D299" i="1"/>
  <c r="D491" i="1" s="1"/>
  <c r="E298" i="1"/>
  <c r="D298" i="1"/>
  <c r="E255" i="1"/>
  <c r="D255" i="1"/>
  <c r="D490" i="1" l="1"/>
  <c r="D492" i="1" s="1"/>
  <c r="F298" i="1"/>
  <c r="F299" i="1"/>
  <c r="F449" i="1"/>
  <c r="E290" i="1"/>
  <c r="D290" i="1"/>
  <c r="E285" i="1"/>
  <c r="F285" i="1" s="1"/>
  <c r="E280" i="1"/>
  <c r="D280" i="1"/>
  <c r="F278" i="1"/>
  <c r="E270" i="1"/>
  <c r="D270" i="1"/>
  <c r="F153" i="1"/>
  <c r="F270" i="1" l="1"/>
  <c r="F290" i="1"/>
  <c r="F464" i="1"/>
  <c r="F462" i="1"/>
  <c r="D265" i="1"/>
  <c r="E265" i="1"/>
  <c r="F427" i="1"/>
  <c r="E428" i="1"/>
  <c r="F458" i="1"/>
  <c r="F402" i="1"/>
  <c r="F403" i="1"/>
  <c r="F392" i="1"/>
  <c r="D470" i="1"/>
  <c r="F470" i="1" s="1"/>
  <c r="F323" i="1"/>
  <c r="F378" i="1"/>
  <c r="F368" i="1"/>
  <c r="F192" i="1"/>
  <c r="E475" i="1"/>
  <c r="E491" i="1" s="1"/>
  <c r="F491" i="1" s="1"/>
  <c r="D300" i="1"/>
  <c r="F313" i="1"/>
  <c r="F83" i="1"/>
  <c r="E80" i="1"/>
  <c r="D80" i="1"/>
  <c r="F78" i="1"/>
  <c r="F73" i="1"/>
  <c r="F72" i="1"/>
  <c r="F44" i="1"/>
  <c r="F39" i="1"/>
  <c r="F34" i="1"/>
  <c r="F43" i="1"/>
  <c r="F38" i="1"/>
  <c r="F33" i="1"/>
  <c r="F428" i="1" l="1"/>
  <c r="E490" i="1"/>
  <c r="F265" i="1"/>
  <c r="F383" i="1"/>
  <c r="D190" i="1"/>
  <c r="F190" i="1" s="1"/>
  <c r="F188" i="1"/>
  <c r="F322" i="1"/>
  <c r="F382" i="1"/>
  <c r="F463" i="1"/>
  <c r="D465" i="1"/>
  <c r="E465" i="1"/>
  <c r="F67" i="1"/>
  <c r="F24" i="1"/>
  <c r="E487" i="1"/>
  <c r="D487" i="1"/>
  <c r="E482" i="1"/>
  <c r="F482" i="1" s="1"/>
  <c r="E476" i="1"/>
  <c r="F476" i="1" s="1"/>
  <c r="E460" i="1"/>
  <c r="D460" i="1"/>
  <c r="E455" i="1"/>
  <c r="D455" i="1"/>
  <c r="E445" i="1"/>
  <c r="D445" i="1"/>
  <c r="E440" i="1"/>
  <c r="D440" i="1"/>
  <c r="E435" i="1"/>
  <c r="D435" i="1"/>
  <c r="E415" i="1"/>
  <c r="D415" i="1"/>
  <c r="E410" i="1"/>
  <c r="D410" i="1"/>
  <c r="E400" i="1"/>
  <c r="D400" i="1"/>
  <c r="E395" i="1"/>
  <c r="D395" i="1"/>
  <c r="E390" i="1"/>
  <c r="D390" i="1"/>
  <c r="E380" i="1"/>
  <c r="D380" i="1"/>
  <c r="E370" i="1"/>
  <c r="D370" i="1"/>
  <c r="E360" i="1"/>
  <c r="D360" i="1"/>
  <c r="E355" i="1"/>
  <c r="D355" i="1"/>
  <c r="E345" i="1"/>
  <c r="D345" i="1"/>
  <c r="E340" i="1"/>
  <c r="D340" i="1"/>
  <c r="E330" i="1"/>
  <c r="D330" i="1"/>
  <c r="E320" i="1"/>
  <c r="D320" i="1"/>
  <c r="E315" i="1"/>
  <c r="D315" i="1"/>
  <c r="E310" i="1"/>
  <c r="D310" i="1"/>
  <c r="E305" i="1"/>
  <c r="D305" i="1"/>
  <c r="F280" i="1"/>
  <c r="E250" i="1"/>
  <c r="D250" i="1"/>
  <c r="E245" i="1"/>
  <c r="D245" i="1"/>
  <c r="E240" i="1"/>
  <c r="E235" i="1"/>
  <c r="E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E55" i="1"/>
  <c r="D55" i="1"/>
  <c r="E50" i="1"/>
  <c r="D50" i="1"/>
  <c r="E45" i="1"/>
  <c r="D45" i="1"/>
  <c r="E40" i="1"/>
  <c r="E35" i="1"/>
  <c r="D35" i="1"/>
  <c r="E20" i="1"/>
  <c r="D20" i="1"/>
  <c r="F50" i="1" l="1"/>
  <c r="F390" i="1"/>
  <c r="F490" i="1"/>
  <c r="E492" i="1"/>
  <c r="F492" i="1" s="1"/>
  <c r="F20" i="1"/>
  <c r="F435" i="1"/>
  <c r="F160" i="1"/>
  <c r="F100" i="1"/>
  <c r="F195" i="1"/>
  <c r="F230" i="1"/>
  <c r="F235" i="1"/>
  <c r="F240" i="1"/>
  <c r="F115" i="1"/>
  <c r="F130" i="1"/>
  <c r="F135" i="1"/>
  <c r="F465" i="1"/>
  <c r="F330" i="1"/>
  <c r="F395" i="1"/>
  <c r="F410" i="1"/>
  <c r="F415" i="1"/>
  <c r="F440" i="1"/>
  <c r="F455" i="1"/>
  <c r="E10" i="1"/>
  <c r="F30" i="1"/>
  <c r="F345" i="1"/>
  <c r="F85" i="1"/>
  <c r="F155" i="1"/>
  <c r="F170" i="1"/>
  <c r="F200" i="1"/>
  <c r="F210" i="1"/>
  <c r="F320" i="1"/>
  <c r="F445" i="1"/>
  <c r="F140" i="1"/>
  <c r="F460" i="1"/>
  <c r="F400" i="1"/>
  <c r="F380" i="1"/>
  <c r="F355" i="1"/>
  <c r="F370" i="1"/>
  <c r="F205" i="1"/>
  <c r="F487" i="1"/>
  <c r="D450" i="1"/>
  <c r="F315" i="1"/>
  <c r="F55" i="1"/>
  <c r="F45" i="1"/>
  <c r="F40" i="1"/>
  <c r="F35" i="1"/>
  <c r="D430" i="1"/>
  <c r="D10" i="1"/>
  <c r="F75" i="1"/>
  <c r="F25" i="1"/>
  <c r="F23" i="1"/>
  <c r="F10" i="1" l="1"/>
  <c r="D385" i="1"/>
  <c r="E450" i="1"/>
  <c r="F450" i="1" s="1"/>
  <c r="D350" i="1"/>
  <c r="D325" i="1" l="1"/>
  <c r="F325" i="1" s="1"/>
  <c r="E430" i="1"/>
  <c r="F430" i="1" s="1"/>
  <c r="E405" i="1" l="1"/>
  <c r="F405" i="1" s="1"/>
  <c r="E385" i="1" l="1"/>
  <c r="F385" i="1" s="1"/>
  <c r="F225" i="1"/>
  <c r="E350" i="1" l="1"/>
  <c r="F350" i="1" s="1"/>
  <c r="D165" i="1" l="1"/>
  <c r="E300" i="1" l="1"/>
  <c r="F300" i="1" s="1"/>
  <c r="D145" i="1"/>
  <c r="D125" i="1" l="1"/>
  <c r="D70" i="1" l="1"/>
  <c r="F163" i="1" l="1"/>
  <c r="E165" i="1"/>
  <c r="F165" i="1" s="1"/>
  <c r="E145" i="1" l="1"/>
  <c r="F145" i="1" s="1"/>
  <c r="E125" i="1" l="1"/>
  <c r="F125" i="1" s="1"/>
  <c r="E90" i="1" l="1"/>
  <c r="F90" i="1" s="1"/>
  <c r="E70" i="1" l="1"/>
  <c r="F70" i="1" s="1"/>
</calcChain>
</file>

<file path=xl/sharedStrings.xml><?xml version="1.0" encoding="utf-8"?>
<sst xmlns="http://schemas.openxmlformats.org/spreadsheetml/2006/main" count="1574" uniqueCount="591">
  <si>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</si>
  <si>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</si>
  <si>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</si>
  <si>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</si>
  <si>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</si>
  <si>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</si>
  <si>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</si>
  <si>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</si>
  <si>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</si>
  <si>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</si>
  <si>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</si>
  <si>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</si>
  <si>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</si>
  <si>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</si>
  <si>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</si>
  <si>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</si>
  <si>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</si>
  <si>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</si>
  <si>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</si>
  <si>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</si>
  <si>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</si>
  <si>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</si>
  <si>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</si>
  <si>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</si>
  <si>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</si>
  <si>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</si>
  <si>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</si>
  <si>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</si>
  <si>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</si>
  <si>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</si>
  <si>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</si>
  <si>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</si>
  <si>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</si>
  <si>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</si>
  <si>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</si>
  <si>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</si>
  <si>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</si>
  <si>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</si>
  <si>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</si>
  <si>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</si>
  <si>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</si>
  <si>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</si>
  <si>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</si>
  <si>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</si>
  <si>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</si>
  <si>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</si>
  <si>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</si>
  <si>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</si>
  <si>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</si>
  <si>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</si>
  <si>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</si>
  <si>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</si>
  <si>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</si>
  <si>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</si>
  <si>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</si>
  <si>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</si>
  <si>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</si>
  <si>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</si>
  <si>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</si>
  <si>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</si>
  <si>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</si>
  <si>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</si>
  <si>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</si>
  <si>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</si>
  <si>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</si>
  <si>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</si>
  <si>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</si>
  <si>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</si>
  <si>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</si>
  <si>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</si>
  <si>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</si>
  <si>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</si>
  <si>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</si>
  <si>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</si>
  <si>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</si>
  <si>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</si>
  <si>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</si>
  <si>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</si>
  <si>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</si>
  <si>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</si>
  <si>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</si>
  <si>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</si>
  <si>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</si>
  <si>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</si>
  <si>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</si>
  <si>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</si>
  <si>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</si>
  <si>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</si>
  <si>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</si>
  <si>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</si>
  <si>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</si>
  <si>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</si>
  <si>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</si>
  <si>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</si>
  <si>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</si>
  <si>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</si>
  <si>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</si>
  <si>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</si>
  <si>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</si>
  <si>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</si>
  <si>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</si>
  <si>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</si>
  <si>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</si>
  <si>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</si>
  <si>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</si>
  <si>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</si>
  <si>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</si>
  <si>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</si>
  <si>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</si>
  <si>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</si>
  <si>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</si>
  <si>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</si>
  <si>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</si>
  <si>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</si>
  <si>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</si>
  <si>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</si>
  <si>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</si>
  <si>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</si>
  <si>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</si>
  <si>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</si>
  <si>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</si>
  <si>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</si>
  <si>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</si>
  <si>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</si>
  <si>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</si>
  <si>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</si>
  <si>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</si>
  <si>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</si>
  <si>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</si>
  <si>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</si>
  <si>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</si>
  <si>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</si>
  <si>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</si>
  <si>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 xml:space="preserve">
Строительство объектов социальной инфраструктуры</t>
  </si>
  <si>
    <t>Строительство (реконструкция) объектов образования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</si>
  <si>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</si>
  <si>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</si>
  <si>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</si>
  <si>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</si>
  <si>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</si>
  <si>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</si>
  <si>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</si>
  <si>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</si>
  <si>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</si>
  <si>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</si>
  <si>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</si>
  <si>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</si>
  <si>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</si>
  <si>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</si>
  <si>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</si>
  <si>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</si>
  <si>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</si>
  <si>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</si>
  <si>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</si>
  <si>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</si>
  <si>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</si>
  <si>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</si>
  <si>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</si>
  <si>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</si>
  <si>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</si>
  <si>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</si>
  <si>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</si>
  <si>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штука</t>
  </si>
  <si>
    <t>единиц</t>
  </si>
  <si>
    <t>Подпрограмма 1. Создание условий для жилищного строительства</t>
  </si>
  <si>
    <t>9.7.</t>
  </si>
  <si>
    <t>Количество свидетельств о праве на получение жилищной субсидии на приобретение жилого помещения или строительство индивидуального жилого дома, выданных многодетным семьям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</si>
  <si>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</si>
  <si>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</si>
  <si>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</si>
  <si>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</si>
  <si>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</si>
  <si>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</si>
  <si>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</si>
  <si>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</si>
  <si>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</si>
  <si>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</si>
  <si>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</si>
  <si>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</si>
  <si>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</si>
  <si>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</si>
  <si>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</si>
  <si>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</si>
  <si>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</si>
  <si>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</si>
  <si>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</si>
  <si>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</si>
  <si>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5. Укрепление материально-технической базы  муниципальных учреждений культуры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</si>
  <si>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</si>
  <si>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</si>
  <si>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</si>
  <si>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1. Общее образование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</si>
  <si>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</si>
  <si>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</si>
  <si>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</si>
  <si>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</si>
  <si>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</si>
  <si>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</si>
  <si>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</si>
  <si>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</si>
  <si>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</si>
  <si>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</si>
  <si>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</si>
  <si>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</si>
  <si>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</si>
  <si>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единица хранения</t>
  </si>
  <si>
    <t>Обеспечено хранение, комплектование, учет и использование архивных документов, относящихся к муниципальной собственности</t>
  </si>
  <si>
    <t>Обеспечено хранение, комплектование, учет и использование архивных документов, относящихся к собственности Московской области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</si>
  <si>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</si>
  <si>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</si>
  <si>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</si>
  <si>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</si>
  <si>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Объекты капитального ремонта приведены в соответствие с требованиями, установленными законодательством по антитеррористической защищённости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</si>
  <si>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</si>
  <si>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</si>
  <si>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Доля обучающихся, получающих начальное общее образование в государственных и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государственных и муниципальных образовательных организациях</t>
  </si>
  <si>
    <t>Проведены работы в муниципальных общеобразовательных организациях для обеспечения пожарной безопасности</t>
  </si>
  <si>
    <t>Выполнены в полном объеме мероприятия по капитальному ремонту общеобразовательных организаций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</si>
  <si>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</si>
  <si>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</si>
  <si>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</si>
  <si>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</si>
  <si>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</si>
  <si>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</si>
  <si>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</si>
  <si>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</si>
  <si>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Количество проведенных публичных слушаний по проекту генерального плана (внесение изменений в генеральный план) городского округа</t>
  </si>
  <si>
    <t>Наличие утвержденного в актуальной версии генерального плана (внесение изменений в генеральный план) городского округа</t>
  </si>
  <si>
    <t>Наличие утвержденной карты планируемого размещения объектов местного значения городского округа</t>
  </si>
  <si>
    <t>Количество проведенных публичных слушаний по проекту Правил землепользования и застройки (внесение изменений в Правила землепользования и застройки) городского округа</t>
  </si>
  <si>
    <t>Наличие утвержденных в актуальной версии Правил землепользования и застройки городского округа (внесение изменений в Правила землепользования и застройки городского округа)</t>
  </si>
  <si>
    <t>Наличие разработанных в актуальной версии нормативов градостроительного проектирования городского округа</t>
  </si>
  <si>
    <t>да</t>
  </si>
  <si>
    <t>Наличие утвержденных в актуальной версии нормативов градостроительного проектирования городского округа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</si>
  <si>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</si>
  <si>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Количество ликвидированных самовольных, недостроенных и аварийных объектов на территории городского округа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</si>
  <si>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</si>
  <si>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</si>
  <si>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</si>
  <si>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</si>
  <si>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в отчетном финансовом году</t>
  </si>
  <si>
    <t>Подпрограмма № 4. Социальная ипотека</t>
  </si>
  <si>
    <t>Количество участников Подпрограммы 4, получивших финансовую помощь, предоставляемую для погашения основного долга по ипотечному жилищному кредиту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</si>
  <si>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</t>
  </si>
  <si>
    <t>Количество инвалидов и ветеранов боевых действий, членов семей погибших (умерших) инвалидов и ветеранов боевых действий, получивших государственную поддержку по обеспечению жилыми помещениями за счет средств федерального бюджета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</si>
  <si>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</si>
  <si>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</si>
  <si>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</si>
  <si>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</si>
  <si>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</si>
  <si>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</si>
  <si>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</si>
  <si>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</si>
  <si>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</si>
  <si>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общественные территории с использованием средств федерального бюджета и бюджета Московской области</t>
  </si>
  <si>
    <t>Благоустроены общественные территории с использованием средств бюджета Московской области</t>
  </si>
  <si>
    <t>Благоустроены скверы</t>
  </si>
  <si>
    <t>Реализованы с использованием средств бюджета Московской области проекты победителей Всероссийского конкурса лучших проектов создания комфортной городской среды в малых городах и исторических поселениях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</si>
  <si>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</si>
  <si>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</si>
  <si>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</si>
  <si>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На территориях (включая территории, обеспечивающие влияние на увеличение в муниципальном образовании Московской области на конец текущего года доли общей протяженности освещенных частей улиц, проездов, набережных в общей протяженности улиц, проездов, набережных в границах городских и (или) сельских населенных пунктах) реализованы мероприятия по проектированию, подготовке светотехнических расчетов, устройству систем наружного освещения, проведению измерений светотехнических характеристик систем управления наружным освещением с использованием средств субсидии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</si>
  <si>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</si>
  <si>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</si>
  <si>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Количество благоустроенных дворовых территорий</t>
  </si>
  <si>
    <t>Площадь устраненных дефектов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</si>
  <si>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кв. м</t>
  </si>
  <si>
    <t>Количество созданных и отремонтированных пешеходных коммуникаций</t>
  </si>
  <si>
    <t>Количество созданных и отремонтированных пешеходных коммуникаций за счет средств муниципального образования Московской области</t>
  </si>
  <si>
    <t>Количество созданных административных комиссий</t>
  </si>
  <si>
    <t>Площадь дворовых территорий, содержащихся за счет бюджетных средств</t>
  </si>
  <si>
    <t>Площадь общественных пространств, содержащихся за счет бюджетных средств (за исключением парков культуры и отдыха)</t>
  </si>
  <si>
    <t>Количество благоустроенных дворовых территорий за счет средств муниципального образования Московской области</t>
  </si>
  <si>
    <t>Замена детских игровых площадок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</si>
  <si>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</si>
  <si>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</si>
  <si>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</si>
  <si>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Количество объектов, на которых осуществлена ликвидация несанкционированных навалов мусора, свалок</t>
  </si>
  <si>
    <t xml:space="preserve">Количество отремонтированных подъездов в многоквартирных домах 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</si>
  <si>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</si>
  <si>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</si>
  <si>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</si>
  <si>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</si>
  <si>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</si>
  <si>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</si>
  <si>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</si>
  <si>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</si>
  <si>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</si>
  <si>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</si>
  <si>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</si>
  <si>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</si>
  <si>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</si>
  <si>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>Количество видеокамер, установленных исполнителем(ями) муниципального(ых) контракта(ов) на входных группах в подъезды многоквартирных домов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</si>
  <si>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</si>
  <si>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</si>
  <si>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</si>
  <si>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</si>
  <si>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</si>
  <si>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</si>
  <si>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 xml:space="preserve">
Доля зоны захоронения кладбищ, на которых проведена инвентаризация захоронений в соответствии с требованиями законодательства 
</t>
  </si>
  <si>
    <t>Подпрограмма 2.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</si>
  <si>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</si>
  <si>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</si>
  <si>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</si>
  <si>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</si>
  <si>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 xml:space="preserve">Издано листовок, учебных пособий, журналов </t>
  </si>
  <si>
    <t>Работы по опашке территорий по границам населенных пунктов муниципальных образований Московской области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</si>
  <si>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</si>
  <si>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</si>
  <si>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</si>
  <si>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</si>
  <si>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Подготовлено должностных лиц</t>
  </si>
  <si>
    <t>Создана 
инфраструктура для обеспечения противопожарной безопасности в муниципальных образованиях Московской области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</si>
  <si>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</si>
  <si>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</si>
  <si>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</si>
  <si>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осуществлена техническая поддержка </t>
  </si>
  <si>
    <t xml:space="preserve">Количество выплат стимулирующего характера 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</si>
  <si>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 (процент)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</si>
  <si>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 </t>
  </si>
  <si>
    <t xml:space="preserve"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</t>
  </si>
  <si>
    <t>Подпрограммы 3. Обеспечивающая подпрограмма</t>
  </si>
  <si>
    <t>Проведение официальных физкультурно-оздоровительных и спортивных мероприятий в Г.о. Подольск</t>
  </si>
  <si>
    <t>Подпрограмма 2. Вовлечение в оборот земель сельскохозяйственного назначения и развитие мелиорации</t>
  </si>
  <si>
    <t>Производство молока в хозяйствах всех категорий</t>
  </si>
  <si>
    <t>тысяч тонн.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</si>
  <si>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</si>
  <si>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</si>
  <si>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</si>
  <si>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</si>
  <si>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</si>
  <si>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Голов</t>
  </si>
  <si>
    <t>Введены в эксплуатацию объекты дошкольного образования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</si>
  <si>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</si>
  <si>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</si>
  <si>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</si>
  <si>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</si>
  <si>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</si>
  <si>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</si>
  <si>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 xml:space="preserve">Обеспечение выполнение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 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</si>
  <si>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</si>
  <si>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</si>
  <si>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</si>
  <si>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Создание парковочного пространства на улично-дорожной сети</t>
  </si>
  <si>
    <t>Протяженность автомобильных дорог, работы по содержанию которых выполнены</t>
  </si>
  <si>
    <t>Количество объектов планируемых в рамках мероприятий по обеспечению безопасности дорожного движения</t>
  </si>
  <si>
    <t>Вовлечение в оборот земель сельскохозяйственного назначения и развитие милиорации</t>
  </si>
  <si>
    <t xml:space="preserve">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</si>
  <si>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</si>
  <si>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</si>
  <si>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</si>
  <si>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</si>
  <si>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</si>
  <si>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</si>
  <si>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</si>
  <si>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</si>
  <si>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</si>
  <si>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</si>
  <si>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</si>
  <si>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 xml:space="preserve">Развитие архивного дела </t>
  </si>
  <si>
    <t>7.5.</t>
  </si>
  <si>
    <t>Ликвидация накопленного вреда окружающей среде</t>
  </si>
  <si>
    <t>Результаты не определены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</si>
  <si>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</si>
  <si>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Благоустроены территории  муниципальных общеобразовательных организаций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</si>
  <si>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</si>
  <si>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</si>
  <si>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</si>
  <si>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Количество советников по воспитанию в муниципальных общеобразовательных организациях в Московской области, получивших заработную плату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</si>
  <si>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</si>
  <si>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</si>
  <si>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</si>
  <si>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Созданы центры цифрового образования детей «IT»-куб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</si>
  <si>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</si>
  <si>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</si>
  <si>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</si>
  <si>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</si>
  <si>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</si>
  <si>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</si>
  <si>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</si>
  <si>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</si>
  <si>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</si>
  <si>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Оснащены государст-венные и муниципальные общеобразовательные организации, в том числе структурные подразделения указан-ных организаций, госу-дарственными символа-ми Российской Федера-ции</t>
  </si>
  <si>
    <t>Муниципальная программа "Экология и окружающая среда"</t>
  </si>
  <si>
    <t>Подпрограмма 1. Охрана окружающей среды</t>
  </si>
  <si>
    <t>Количество созданных рабочих мест</t>
  </si>
  <si>
    <t>Объем инвестиций, привлеченных в основной капитал (без учета бюджетных инвестиций), на душу населения</t>
  </si>
  <si>
    <t>тыс. руб.</t>
  </si>
  <si>
    <t>Подпрограмма 2. Развитие конкуренции</t>
  </si>
  <si>
    <t>Подпрограмма 1. Инвестици</t>
  </si>
  <si>
    <t>Достижение планового значения доли несостоявшихся закупок от общего количества конкурентных закупок</t>
  </si>
  <si>
    <t>Увеличение среднемесячной заработной платы работников организаций, не относящихся к субъектам малого предпринимательства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</si>
  <si>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</si>
  <si>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</si>
  <si>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</si>
  <si>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</si>
  <si>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</si>
  <si>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</si>
  <si>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</si>
  <si>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</si>
  <si>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"Переселение граждан из аварийного жилищного фонда"</t>
  </si>
  <si>
    <t>Количество построенных и реконструируемых объектов водоснабжения</t>
  </si>
  <si>
    <t>Количество отремонтированных шахтных колодцев</t>
  </si>
  <si>
    <t>Подпрограмма 2. Системы водоотведения</t>
  </si>
  <si>
    <t>Количество капитально отремонтированных объектов очистки сточных вод</t>
  </si>
  <si>
    <t>Количество капитально отремонтированных канализационных коллекторов и канализационных насосных станций</t>
  </si>
  <si>
    <t>Подпрограмма 3. Объекты теплоснабжения, инженерные коммуникации</t>
  </si>
  <si>
    <t>Количество построенных (реконструируемых) объектов теплоснабжения</t>
  </si>
  <si>
    <t>Количество капитально отремонтированных сетей (участков) водоснабжения, водоотведения, теплоснабжения</t>
  </si>
  <si>
    <t>Количество утвержденных схем теплоснабжения городских округов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</si>
  <si>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</si>
  <si>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</si>
  <si>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</si>
  <si>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 xml:space="preserve">Установлены, заменены, поверены общедомовые
приборы учета топливно-энергетических ресурсов в МКД
</t>
  </si>
  <si>
    <t>Заменены светильники внутреннего освещения на светодиодные</t>
  </si>
  <si>
    <t>Установлены, заменены, поверены приборы учета энергетических ресурсов на объектах бюджетной сферы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</si>
  <si>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</si>
  <si>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Поданы заявления в ГУ МО "Государственная жилищная инспекция Московской области"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</si>
  <si>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</si>
  <si>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</si>
  <si>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</si>
  <si>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</si>
  <si>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</si>
  <si>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Отсутствие ограничений в поставке ТЭР</t>
  </si>
  <si>
    <t>Муниципальная программа "Предпринимательство"</t>
  </si>
  <si>
    <t>Достижение планового значения доли обоснованных, частично обоснованных жалоб</t>
  </si>
  <si>
    <t>Достижение планового значения среднего количества участников закупок</t>
  </si>
  <si>
    <t>Достижение планового значения доли общей экономии денежных средств по результатам осуществления закупок</t>
  </si>
  <si>
    <t>Достижение планового значения доли стоимости контрактов, заключенных с единственным поставщиком по несостоявшимся закупкам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</si>
  <si>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</t>
  </si>
  <si>
    <t>Достижение доли достигнутых плановых значений ключевых показателей развития конкуренции на товарных рынках муниципального образования Московской области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</si>
  <si>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</si>
  <si>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</si>
  <si>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</si>
  <si>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</si>
  <si>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</si>
  <si>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</si>
  <si>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</si>
  <si>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</si>
  <si>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</si>
  <si>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Число субъектов МСП в расчете на 10 тыс. человек населения</t>
  </si>
  <si>
    <t>Количество вновь созданных субъектов малого и среднего бизнеса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</si>
  <si>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</si>
  <si>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</si>
  <si>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</si>
  <si>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</si>
  <si>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проведенных ярмарок (нарастающим итогом)</t>
  </si>
  <si>
    <t>Количество пунктов выдачи интернет-заказов и постаматов (нарастающим итогом)</t>
  </si>
  <si>
    <t>Количество нестационарных торговых объектов, размещенных на основании схем размещения нестационарных торговых объектов и договоров (нарастающим итогом)</t>
  </si>
  <si>
    <t>Количество мероприятий,  проведенных за счет средств бюджета муниципального образования (нарастающим итогом)</t>
  </si>
  <si>
    <t>Количество предоставленных мест без проведения аукционов на льготных условиях или на безвозмездной основе (нарастающим итогом)</t>
  </si>
  <si>
    <t>Количество предоставленных мест  без проведения торгов на льготных условиях при организации мобильной торговли  (нарастающим итогом)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</si>
  <si>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</si>
  <si>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</si>
  <si>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</si>
  <si>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</si>
  <si>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Количество объектов дорожного и придорожного сервиса, соответствующих требованиям, нормам и стандартам действующего законодательства (нарастающим итогом)</t>
  </si>
  <si>
    <t>Количество поступивших обращений и жалоб по вопросам защиты прав потребителей (нарастающим итогом)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</si>
  <si>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</si>
  <si>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</si>
  <si>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Информационный материал</t>
  </si>
  <si>
    <t>Телематериал</t>
  </si>
  <si>
    <t>минута</t>
  </si>
  <si>
    <t>Радиоматериал</t>
  </si>
  <si>
    <t>Печатная продукция</t>
  </si>
  <si>
    <t>лист печатный</t>
  </si>
  <si>
    <t>Аналитический отчет</t>
  </si>
  <si>
    <t>Рекламная конструкция</t>
  </si>
  <si>
    <t>Мероприятие, которому обеспечено праздничное/тематическое оформление</t>
  </si>
  <si>
    <t>Рекламно-информационная кампания</t>
  </si>
  <si>
    <t>Подпрограмма 2. Мир и согласие. Новые возможности</t>
  </si>
  <si>
    <t>Муниципальное мероприятие по укреплению единства российской нации и этнокультурному развитию народов России</t>
  </si>
  <si>
    <t>Муниципальное мероприятие по сохранению и поддержке русского языка как государственного языка Российской Федерации</t>
  </si>
  <si>
    <t>Муниципальное мероприятие по социально-культурной адаптации и интеграции иностранных граждан в Московской области</t>
  </si>
  <si>
    <t>Муниципальное мероприятие по развитию государственно-общественного партнерства в сфере государственной национальной политики Московской области</t>
  </si>
  <si>
    <t>Муниципальное мероприятие по профилактике экстремизма на национальной и религиозной почве</t>
  </si>
  <si>
    <t>Подпрограмма 3. Эффективное местное самоуправление</t>
  </si>
  <si>
    <t xml:space="preserve">Проекты,
реализованные на основании заявок жителей Московской области в рамках применения практик инициативного бюджетирования
</t>
  </si>
  <si>
    <t>Подпрограмма 4. Молодежь Подмосковья</t>
  </si>
  <si>
    <t>Муниципальное мероприятие по гражданско-патриотическому и духовно-нравственному воспитанию молодежи</t>
  </si>
  <si>
    <t>Муниципальное мероприятие по обучению, переобучению, повышению квалификации и обмену опытом специалистов</t>
  </si>
  <si>
    <t>Муниципальное мероприятие по обеспечению занятости несовершеннолетних</t>
  </si>
  <si>
    <t>Подпрограмма 5. Развитие добровольчества (волонтерства) в городском округе Московской области</t>
  </si>
  <si>
    <t>Муниципальное мероприятие, направленное на популяризацию добровольчества (волонтерства)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</si>
  <si>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</si>
  <si>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</si>
  <si>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В муниципальных образованиях установлены плоскостные спортивные сооружения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</si>
  <si>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специализированного жилищного фонда по договорам найма специализированных жилых помещений  за счет средств субсидии из федерального бюджета бюджету Московской области в отчетном финансовом году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</si>
  <si>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</si>
  <si>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</si>
  <si>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</si>
  <si>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</si>
  <si>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</si>
  <si>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Количество мероприятий по профилактике терроризма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</si>
  <si>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</si>
  <si>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</si>
  <si>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Оснащены средствами обучения и воспитания отремонтированные здания общеобразовательных организаций</t>
  </si>
  <si>
    <t xml:space="preserve">Созданы детские техно-парки «Кванториум» 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</si>
  <si>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</si>
  <si>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9.8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</si>
  <si>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</si>
  <si>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</si>
  <si>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</si>
  <si>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Количество обращений в суды по вопросам защиты прав потребителей (нарастающим итогом)</t>
  </si>
  <si>
    <t>Подпрограмма № 1. Комфортная городская среда</t>
  </si>
  <si>
    <t>Количество приобретенной коммунальной техники</t>
  </si>
  <si>
    <t>Количество приобретенной коммунальной техники за счет средств муниципального образования Московской области</t>
  </si>
  <si>
    <t>Площадь внутриквартальных проездов, содержащихся за счет бюджетных средств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</si>
  <si>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</si>
  <si>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</si>
  <si>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</si>
  <si>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</si>
  <si>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</si>
  <si>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</si>
  <si>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</si>
  <si>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</si>
  <si>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</si>
  <si>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</si>
  <si>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</si>
  <si>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</si>
  <si>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за январь - июнь 2023 года</t>
  </si>
  <si>
    <t>Сводный оперативный отчет
о ходе реализации мероприятий муниципальных программ Городского округа Подольск
за январь - июнь 2023 года</t>
  </si>
  <si>
    <t>Отчетный 2023 год</t>
  </si>
  <si>
    <t xml:space="preserve">Подпрограмма 4. Развитие архивного дела </t>
  </si>
  <si>
    <t xml:space="preserve">Количество получателей мер социальной поддержки отдельным категориям граждан </t>
  </si>
  <si>
    <t xml:space="preserve"> Человек</t>
  </si>
  <si>
    <t>Количество получателей мер социальной поддержки отдельным категориям граждан, в связи с праздниками, памятными датами</t>
  </si>
  <si>
    <t>1154</t>
  </si>
  <si>
    <t>1508</t>
  </si>
  <si>
    <t xml:space="preserve"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 </t>
  </si>
  <si>
    <t xml:space="preserve">Количество проведенных социально значимых   мероприятий  в сфере социальной защиты населения 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</si>
  <si>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</si>
  <si>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</si>
  <si>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</si>
  <si>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детей, отдохнувших в лагерях дневного пребывания</t>
  </si>
  <si>
    <t>Количество детей отдохнувших в оздоровительных центрах Городского округа Подольск</t>
  </si>
  <si>
    <t>55</t>
  </si>
  <si>
    <t>199</t>
  </si>
  <si>
    <t>3200</t>
  </si>
  <si>
    <t>120</t>
  </si>
  <si>
    <t>1020</t>
  </si>
  <si>
    <t>12</t>
  </si>
  <si>
    <t>Количество СО НКО, которым оказана финансовая поддержка в сфере социальной защиты населения</t>
  </si>
  <si>
    <t xml:space="preserve">В спортивные школы олимпийского резерва поставлено новое спортивное оборудование и инвентарь </t>
  </si>
  <si>
    <t>1429,136</t>
  </si>
  <si>
    <t>39,2</t>
  </si>
  <si>
    <t>Количество водных объектов, в отношении которых проведены мероприятия по исследованиям</t>
  </si>
  <si>
    <t>Количество проведенных экологических мероприятий</t>
  </si>
  <si>
    <t>Завершен капитальный ремонт гидротехнических сооружений, находящихся в муниципальной собственности</t>
  </si>
  <si>
    <t>Подпрограмма 2. Развитие водохозяйственного комплекса</t>
  </si>
  <si>
    <t>Подпрограмма 4. Развитие лесного хозяйства</t>
  </si>
  <si>
    <t xml:space="preserve">Ликвидированы отходы на лесных участках в составе земель лесного фонда </t>
  </si>
  <si>
    <t>куб.м</t>
  </si>
  <si>
    <t xml:space="preserve">Подпрограмма 5. Ликвидация накопленного вреда окружающей среде </t>
  </si>
  <si>
    <t>*</t>
  </si>
  <si>
    <t>Разработаны архитектурно-планировочные концепции и проектно-сметная документация по благоустройству общественных территорий</t>
  </si>
  <si>
    <t>Благоустроены общественные территории с привлечением дополнительных средств из местного бюджета, направленных на благоустройство общественных территорий с использованием средств федерального бюджета и бюджета Московской области</t>
  </si>
  <si>
    <t>Осуществлен строительный контроль на объектах благоустройства 
и оценка качества выполненных работ</t>
  </si>
  <si>
    <t>Осуществлен авторский надзор за выполнением работ на объектах благоустройства</t>
  </si>
  <si>
    <t>Проведена проверка достоверности определения сметной стоимости</t>
  </si>
  <si>
    <t>Площадь парков культуры и отдыха, содержащихся за счет бюджетных средств</t>
  </si>
  <si>
    <t xml:space="preserve"> кв. м</t>
  </si>
  <si>
    <t>Благоустроены зоны для досуга и отдыха в парках культуры и отдыха</t>
  </si>
  <si>
    <t>Количество водных объектов, на которых выполнены комплексы мероприятий по ликвидации последствий засорения</t>
  </si>
  <si>
    <t>Га</t>
  </si>
  <si>
    <t>Не взимается плата за присмотр и уход за детьми из семей граждан, участвующих в специальной военной операции, в общем числе обратившихся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</si>
  <si>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</si>
  <si>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</t>
  </si>
  <si>
    <t>Проведены работы по капитальному ремонту, текущему ремонту, техническому переоснащению и благоустройству территорий в муниципальных музеях Московской области</t>
  </si>
  <si>
    <t>Выполнены работы по обеспечению пожарной безопасности муниципальных музеев Московской области</t>
  </si>
  <si>
    <t>Проведен капитальный ремонт, текущий ремонт и благоустройство территорий муниципальных библиотек</t>
  </si>
  <si>
    <t>Муниципальные библиотеки Московской области, выполнившие работы по обеспечению пожарной  безопасности, единиц (ежегодно)</t>
  </si>
  <si>
    <t>Проведены праздничные и культурно-массовые мероприятия, фестивали, конкурсы</t>
  </si>
  <si>
    <t>Проведена модернизация (развитие) материально-технической базы муни-ципальных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</si>
  <si>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</si>
  <si>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>Проведен капитальный ремонт, текущий ремонт и благоустройство территорий муниципальных культурно-досуговых учреждений культуры</t>
  </si>
  <si>
    <t>Выполнены работы по обеспечению пожарной безопасности муници-пальных театрально-концертных организаций и учреждений культуры, осуществляющих демонстрацию кинофильмов, кинопрокат</t>
  </si>
  <si>
    <t>Оснащены муниципальные театры</t>
  </si>
  <si>
    <t>Оказана государственная поддержка лучшим сельским учреждениям культуры</t>
  </si>
  <si>
    <t xml:space="preserve">Капитально отремонтированы объекты культурно-досуговых учреждений муниципальных образований Московской области </t>
  </si>
  <si>
    <t>Доля достижения показателей муни-ципального задания, характеризующих объем оказываемых муниципальных услуг (работ) от установлен-ных показателей муниципального задания, характеризующих объем муниципальных услуг (работ)</t>
  </si>
  <si>
    <t>Проведен капитальный ремонт, текущий ремонт в организациях дополнительного образования сферы культуры</t>
  </si>
  <si>
    <t>Организованы и проведены ежегодные профильные конкурсы, фестивали для организаций туристской индустрии</t>
  </si>
  <si>
    <t>Доля достижения показателей муни-ципального задания, характеризующих объем оказываемых муниципальных услуг (работ) от установ-ленных показателей муниципального задания, характеризующих объем муниципальных услуг (работ)</t>
  </si>
  <si>
    <t>Муниципальные библиотеки Московской области (юридические лица), обновившие книжный фонд</t>
  </si>
  <si>
    <t>Оснащены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</t>
  </si>
  <si>
    <t>Проведены работы по сохранению объектов культурного наследия, находящихся в собственности муниципального образования</t>
  </si>
  <si>
    <t>15.4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</si>
  <si>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</si>
  <si>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18.3.</t>
  </si>
  <si>
    <t>Подпрограмма 2. Дополнительное образование, воспитание и психолого-социальное сопровождение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</si>
</sst>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0.0;[Red]0.0"/>
    <numFmt numFmtId="167" formatCode="0.000"/>
    <numFmt numFmtId="168" formatCode="#,##0.0;[Red]#,##0.0"/>
  </numFmts>
  <fonts count="23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>
      <protection locked="0"/>
    </xf>
  </cellStyleXfs>
  <cellXfs count="323">
    <xf numFmtId="0" fontId="0" fillId="0" borderId="0" xfId="0"/>
    <xf numFmtId="0" fontId="6" fillId="0" borderId="5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9" xfId="0" applyNumberFormat="1" applyFont="1" applyFill="1" applyBorder="1" applyAlignment="1" applyProtection="1">
      <alignment horizontal="left" vertical="top" wrapText="1"/>
      <protection locked="0"/>
    </xf>
    <xf numFmtId="165" fontId="9" fillId="0" borderId="19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0" fillId="0" borderId="0" xfId="0" applyBorder="1"/>
    <xf numFmtId="0" fontId="11" fillId="2" borderId="0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165" fontId="9" fillId="0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/>
    <xf numFmtId="0" fontId="12" fillId="0" borderId="0" xfId="0" applyFont="1"/>
    <xf numFmtId="0" fontId="10" fillId="3" borderId="0" xfId="0" applyFont="1" applyFill="1"/>
    <xf numFmtId="0" fontId="12" fillId="0" borderId="0" xfId="0" applyFont="1" applyFill="1"/>
    <xf numFmtId="0" fontId="10" fillId="0" borderId="44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0" fillId="2" borderId="0" xfId="0" applyFont="1" applyFill="1"/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165" fontId="8" fillId="0" borderId="16" xfId="0" applyNumberFormat="1" applyFont="1" applyFill="1" applyBorder="1" applyAlignment="1" applyProtection="1">
      <alignment horizontal="center" vertical="center"/>
      <protection locked="0"/>
    </xf>
    <xf numFmtId="164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165" fontId="9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3" fillId="0" borderId="20" xfId="0" applyFont="1" applyFill="1" applyBorder="1" applyAlignment="1">
      <alignment vertical="top" wrapText="1"/>
    </xf>
    <xf numFmtId="165" fontId="9" fillId="0" borderId="2" xfId="0" applyNumberFormat="1" applyFont="1" applyFill="1" applyBorder="1" applyAlignment="1" applyProtection="1">
      <alignment horizontal="center" vertical="center"/>
      <protection locked="0"/>
    </xf>
    <xf numFmtId="165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/>
    <xf numFmtId="0" fontId="0" fillId="0" borderId="16" xfId="0" applyFill="1" applyBorder="1"/>
    <xf numFmtId="0" fontId="2" fillId="0" borderId="3" xfId="0" applyFont="1" applyFill="1" applyBorder="1" applyAlignment="1">
      <alignment wrapText="1"/>
    </xf>
    <xf numFmtId="164" fontId="10" fillId="0" borderId="7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wrapText="1"/>
    </xf>
    <xf numFmtId="165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3" fillId="0" borderId="28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 applyProtection="1">
      <alignment horizontal="center" vertical="center"/>
      <protection locked="0"/>
    </xf>
    <xf numFmtId="165" fontId="9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wrapText="1"/>
    </xf>
    <xf numFmtId="0" fontId="3" fillId="0" borderId="29" xfId="0" applyFont="1" applyFill="1" applyBorder="1" applyAlignment="1">
      <alignment vertical="top" wrapText="1"/>
    </xf>
    <xf numFmtId="165" fontId="9" fillId="0" borderId="9" xfId="0" applyNumberFormat="1" applyFont="1" applyFill="1" applyBorder="1" applyAlignment="1" applyProtection="1">
      <alignment horizontal="center" vertical="center"/>
      <protection locked="0"/>
    </xf>
    <xf numFmtId="165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/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165" fontId="8" fillId="0" borderId="4" xfId="0" applyNumberFormat="1" applyFont="1" applyFill="1" applyBorder="1" applyAlignment="1" applyProtection="1">
      <alignment horizontal="center" vertical="center"/>
      <protection locked="0"/>
    </xf>
    <xf numFmtId="164" fontId="8" fillId="0" borderId="23" xfId="0" applyNumberFormat="1" applyFont="1" applyFill="1" applyBorder="1" applyAlignment="1" applyProtection="1">
      <alignment horizontal="center" vertical="center"/>
      <protection locked="0"/>
    </xf>
    <xf numFmtId="165" fontId="9" fillId="0" borderId="4" xfId="0" applyNumberFormat="1" applyFont="1" applyFill="1" applyBorder="1" applyAlignment="1" applyProtection="1">
      <alignment horizontal="center" vertical="center"/>
      <protection locked="0"/>
    </xf>
    <xf numFmtId="165" fontId="9" fillId="0" borderId="23" xfId="0" applyNumberFormat="1" applyFont="1" applyFill="1" applyBorder="1" applyAlignment="1" applyProtection="1">
      <alignment horizontal="center" vertical="center"/>
      <protection locked="0"/>
    </xf>
    <xf numFmtId="164" fontId="9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165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top" wrapText="1"/>
    </xf>
    <xf numFmtId="164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164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65" fontId="8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>
      <alignment vertical="top" wrapText="1"/>
    </xf>
    <xf numFmtId="4" fontId="15" fillId="0" borderId="1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5" fontId="9" fillId="0" borderId="34" xfId="0" applyNumberFormat="1" applyFont="1" applyFill="1" applyBorder="1" applyAlignment="1" applyProtection="1">
      <alignment horizontal="center" vertical="center"/>
      <protection locked="0"/>
    </xf>
    <xf numFmtId="164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ill="1" applyBorder="1"/>
    <xf numFmtId="165" fontId="8" fillId="0" borderId="37" xfId="0" applyNumberFormat="1" applyFont="1" applyFill="1" applyBorder="1" applyAlignment="1" applyProtection="1">
      <alignment horizontal="center" vertical="center"/>
      <protection locked="0"/>
    </xf>
    <xf numFmtId="165" fontId="8" fillId="0" borderId="35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vertical="top" wrapText="1"/>
    </xf>
    <xf numFmtId="165" fontId="9" fillId="0" borderId="11" xfId="0" applyNumberFormat="1" applyFont="1" applyFill="1" applyBorder="1" applyAlignment="1" applyProtection="1">
      <alignment horizontal="center" vertical="center"/>
      <protection locked="0"/>
    </xf>
    <xf numFmtId="165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left" vertical="top" wrapText="1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2" fillId="0" borderId="15" xfId="0" applyFont="1" applyFill="1" applyBorder="1" applyAlignment="1"/>
    <xf numFmtId="165" fontId="12" fillId="0" borderId="16" xfId="0" applyNumberFormat="1" applyFont="1" applyFill="1" applyBorder="1" applyAlignment="1">
      <alignment horizontal="center" vertical="center" wrapText="1"/>
    </xf>
    <xf numFmtId="165" fontId="12" fillId="0" borderId="17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3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31" xfId="0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165" fontId="9" fillId="0" borderId="16" xfId="0" applyNumberFormat="1" applyFont="1" applyFill="1" applyBorder="1" applyAlignment="1" applyProtection="1">
      <alignment horizontal="center" vertical="center"/>
      <protection locked="0"/>
    </xf>
    <xf numFmtId="164" fontId="9" fillId="0" borderId="17" xfId="0" applyNumberFormat="1" applyFont="1" applyFill="1" applyBorder="1" applyAlignment="1" applyProtection="1">
      <alignment horizontal="center" vertical="center"/>
      <protection locked="0"/>
    </xf>
    <xf numFmtId="164" fontId="10" fillId="0" borderId="32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top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4" fontId="10" fillId="0" borderId="33" xfId="0" applyNumberFormat="1" applyFont="1" applyFill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37" xfId="0" applyNumberFormat="1" applyFont="1" applyFill="1" applyBorder="1" applyAlignment="1" applyProtection="1">
      <alignment horizontal="center" vertical="center"/>
      <protection locked="0"/>
    </xf>
    <xf numFmtId="165" fontId="2" fillId="0" borderId="19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165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vertical="top" wrapText="1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165" fontId="8" fillId="2" borderId="16" xfId="0" applyNumberFormat="1" applyFont="1" applyFill="1" applyBorder="1" applyAlignment="1" applyProtection="1">
      <alignment horizontal="center" vertical="center"/>
      <protection locked="0"/>
    </xf>
    <xf numFmtId="165" fontId="8" fillId="2" borderId="37" xfId="0" applyNumberFormat="1" applyFont="1" applyFill="1" applyBorder="1" applyAlignment="1" applyProtection="1">
      <alignment horizontal="center" vertical="center"/>
      <protection locked="0"/>
    </xf>
    <xf numFmtId="165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top" wrapText="1"/>
    </xf>
    <xf numFmtId="165" fontId="9" fillId="2" borderId="32" xfId="0" applyNumberFormat="1" applyFont="1" applyFill="1" applyBorder="1" applyAlignment="1" applyProtection="1">
      <alignment horizontal="center" vertical="center"/>
      <protection locked="0"/>
    </xf>
    <xf numFmtId="165" fontId="9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/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165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1" fillId="0" borderId="0" xfId="0" applyFont="1" applyFill="1"/>
    <xf numFmtId="0" fontId="3" fillId="2" borderId="19" xfId="0" applyFont="1" applyFill="1" applyBorder="1" applyAlignment="1">
      <alignment vertical="top" wrapText="1"/>
    </xf>
    <xf numFmtId="0" fontId="2" fillId="0" borderId="48" xfId="0" applyFont="1" applyFill="1" applyBorder="1"/>
    <xf numFmtId="0" fontId="4" fillId="0" borderId="49" xfId="0" applyFont="1" applyFill="1" applyBorder="1" applyAlignment="1">
      <alignment horizontal="left" vertical="top" wrapText="1"/>
    </xf>
    <xf numFmtId="0" fontId="3" fillId="0" borderId="50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top" wrapText="1"/>
    </xf>
    <xf numFmtId="0" fontId="3" fillId="0" borderId="51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left" vertical="top" wrapText="1"/>
    </xf>
    <xf numFmtId="0" fontId="0" fillId="0" borderId="37" xfId="0" applyFill="1" applyBorder="1"/>
    <xf numFmtId="165" fontId="8" fillId="0" borderId="31" xfId="0" applyNumberFormat="1" applyFont="1" applyFill="1" applyBorder="1" applyAlignment="1" applyProtection="1">
      <alignment horizontal="center" vertical="center"/>
      <protection locked="0"/>
    </xf>
    <xf numFmtId="166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4" borderId="0" xfId="0" applyFont="1" applyFill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>
      <alignment vertical="top" wrapText="1"/>
    </xf>
    <xf numFmtId="0" fontId="0" fillId="0" borderId="19" xfId="0" applyBorder="1"/>
    <xf numFmtId="165" fontId="8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>
      <alignment horizontal="center" vertical="top" wrapText="1"/>
    </xf>
    <xf numFmtId="165" fontId="12" fillId="0" borderId="31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 applyProtection="1">
      <alignment horizontal="center" vertical="center"/>
      <protection locked="0"/>
    </xf>
    <xf numFmtId="168" fontId="9" fillId="0" borderId="1" xfId="0" applyNumberFormat="1" applyFont="1" applyFill="1" applyBorder="1" applyAlignment="1" applyProtection="1">
      <alignment horizontal="center" vertical="center"/>
      <protection locked="0"/>
    </xf>
    <xf numFmtId="164" fontId="18" fillId="0" borderId="0" xfId="0" applyNumberFormat="1" applyFont="1"/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/>
      <protection locked="0"/>
    </xf>
    <xf numFmtId="0" fontId="6" fillId="0" borderId="16" xfId="0" applyNumberFormat="1" applyFont="1" applyFill="1" applyBorder="1" applyAlignment="1" applyProtection="1">
      <alignment vertical="top"/>
      <protection locked="0"/>
    </xf>
    <xf numFmtId="0" fontId="8" fillId="0" borderId="16" xfId="0" applyNumberFormat="1" applyFont="1" applyFill="1" applyBorder="1" applyAlignment="1" applyProtection="1">
      <alignment horizontal="left" vertical="top" wrapText="1"/>
      <protection locked="0"/>
    </xf>
    <xf numFmtId="165" fontId="12" fillId="0" borderId="37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2" fillId="0" borderId="53" xfId="0" applyNumberFormat="1" applyFont="1" applyFill="1" applyBorder="1" applyAlignment="1">
      <alignment vertical="center"/>
    </xf>
    <xf numFmtId="164" fontId="8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/>
    <xf numFmtId="164" fontId="12" fillId="0" borderId="7" xfId="0" applyNumberFormat="1" applyFont="1" applyFill="1" applyBorder="1" applyAlignment="1">
      <alignment horizontal="center" vertical="center"/>
    </xf>
    <xf numFmtId="164" fontId="12" fillId="0" borderId="24" xfId="0" applyNumberFormat="1" applyFont="1" applyFill="1" applyBorder="1" applyAlignment="1">
      <alignment horizontal="center" vertical="center"/>
    </xf>
    <xf numFmtId="164" fontId="12" fillId="0" borderId="17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wrapText="1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vertical="center" wrapText="1"/>
    </xf>
    <xf numFmtId="0" fontId="10" fillId="0" borderId="4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" fontId="2" fillId="0" borderId="12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6" fillId="0" borderId="13" xfId="0" applyNumberFormat="1" applyFont="1" applyFill="1" applyBorder="1" applyAlignment="1" applyProtection="1">
      <alignment horizontal="center" vertical="top"/>
      <protection locked="0"/>
    </xf>
    <xf numFmtId="0" fontId="6" fillId="0" borderId="12" xfId="0" applyNumberFormat="1" applyFont="1" applyFill="1" applyBorder="1" applyAlignment="1" applyProtection="1">
      <alignment horizontal="center" vertical="top"/>
      <protection locked="0"/>
    </xf>
    <xf numFmtId="0" fontId="6" fillId="0" borderId="8" xfId="0" applyNumberFormat="1" applyFont="1" applyFill="1" applyBorder="1" applyAlignment="1" applyProtection="1">
      <alignment horizontal="center" vertical="top"/>
      <protection locked="0"/>
    </xf>
    <xf numFmtId="0" fontId="7" fillId="0" borderId="4" xfId="0" applyNumberFormat="1" applyFont="1" applyFill="1" applyBorder="1" applyAlignment="1" applyProtection="1">
      <alignment horizontal="left" vertical="top" wrapText="1"/>
      <protection locked="0"/>
    </xf>
    <xf numFmtId="0" fontId="7" fillId="0" borderId="3" xfId="0" applyNumberFormat="1" applyFont="1" applyFill="1" applyBorder="1" applyAlignment="1" applyProtection="1">
      <alignment horizontal="left" vertical="top" wrapText="1"/>
      <protection locked="0"/>
    </xf>
    <xf numFmtId="0" fontId="7" fillId="0" borderId="11" xfId="0" applyNumberFormat="1" applyFont="1" applyFill="1" applyBorder="1" applyAlignment="1" applyProtection="1">
      <alignment horizontal="left" vertical="top" wrapText="1"/>
      <protection locked="0"/>
    </xf>
    <xf numFmtId="0" fontId="2" fillId="0" borderId="19" xfId="0" applyFont="1" applyFill="1" applyBorder="1" applyAlignment="1">
      <alignment horizontal="left" vertical="top" wrapText="1"/>
    </xf>
    <xf numFmtId="49" fontId="2" fillId="0" borderId="5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0" fillId="0" borderId="38" xfId="0" applyFont="1" applyFill="1" applyBorder="1" applyAlignment="1">
      <alignment horizontal="center" wrapText="1"/>
    </xf>
    <xf numFmtId="0" fontId="10" fillId="0" borderId="36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5" fillId="0" borderId="46" xfId="0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0" fillId="0" borderId="39" xfId="0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center" wrapText="1"/>
    </xf>
    <xf numFmtId="0" fontId="10" fillId="0" borderId="41" xfId="0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9"/>
  <sheetViews>
    <sheetView tabSelected="1" view="pageBreakPreview" zoomScale="78" zoomScaleNormal="85" zoomScaleSheetLayoutView="78" workbookViewId="0">
      <pane ySplit="5" topLeftCell="A486" activePane="bottomLeft" state="frozen"/>
      <selection pane="bottomLeft" activeCell="D488" sqref="D488:E491"/>
    </sheetView>
  </sheetViews>
  <sheetFormatPr defaultRowHeight="15" x14ac:dyDescent="0.25"/>
  <cols>
    <col min="1" max="1" width="7.42578125" customWidth="1"/>
    <col min="2" max="2" width="52.7109375" style="11" customWidth="1"/>
    <col min="3" max="3" width="24.28515625" customWidth="1"/>
    <col min="4" max="4" width="17.5703125" customWidth="1"/>
    <col min="5" max="5" width="21.5703125" customWidth="1"/>
    <col min="6" max="6" width="24.28515625" customWidth="1"/>
    <col min="7" max="7" width="47.85546875" customWidth="1"/>
  </cols>
  <sheetData>
    <row r="1" spans="1:6" x14ac:dyDescent="0.25">
      <c r="A1" s="27"/>
      <c r="B1" s="27"/>
      <c r="C1" s="27"/>
      <c r="D1" s="27"/>
      <c r="E1" s="27"/>
      <c r="F1" s="27"/>
    </row>
    <row r="2" spans="1:6" ht="81" customHeight="1" x14ac:dyDescent="0.25">
      <c r="A2" s="255" t="s">
        <v>521</v>
      </c>
      <c r="B2" s="255"/>
      <c r="C2" s="255"/>
      <c r="D2" s="255"/>
      <c r="E2" s="255"/>
      <c r="F2" s="255"/>
    </row>
    <row r="3" spans="1:6" ht="16.5" x14ac:dyDescent="0.25">
      <c r="A3" s="28"/>
      <c r="B3" s="28"/>
      <c r="C3" s="28"/>
      <c r="D3" s="28"/>
      <c r="E3" s="28"/>
      <c r="F3" s="28" t="s">
        <v>171</v>
      </c>
    </row>
    <row r="4" spans="1:6" ht="57" x14ac:dyDescent="0.25">
      <c r="A4" s="29" t="s">
        <v>0</v>
      </c>
      <c r="B4" s="29" t="s">
        <v>357</v>
      </c>
      <c r="C4" s="29" t="s">
        <v>1</v>
      </c>
      <c r="D4" s="29" t="s">
        <v>2</v>
      </c>
      <c r="E4" s="29" t="s">
        <v>3</v>
      </c>
      <c r="F4" s="29" t="s">
        <v>4</v>
      </c>
    </row>
    <row r="5" spans="1:6" ht="15.75" thickBot="1" x14ac:dyDescent="0.3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</row>
    <row r="6" spans="1:6" ht="25.5" x14ac:dyDescent="0.25">
      <c r="A6" s="249" t="s">
        <v>9</v>
      </c>
      <c r="B6" s="246" t="s">
        <v>78</v>
      </c>
      <c r="C6" s="31" t="s">
        <v>5</v>
      </c>
      <c r="D6" s="32">
        <v>0</v>
      </c>
      <c r="E6" s="32">
        <v>0</v>
      </c>
      <c r="F6" s="33">
        <v>0</v>
      </c>
    </row>
    <row r="7" spans="1:6" ht="25.5" x14ac:dyDescent="0.25">
      <c r="A7" s="250"/>
      <c r="B7" s="247"/>
      <c r="C7" s="34" t="s">
        <v>7</v>
      </c>
      <c r="D7" s="35">
        <v>0</v>
      </c>
      <c r="E7" s="35">
        <v>0</v>
      </c>
      <c r="F7" s="36">
        <v>0</v>
      </c>
    </row>
    <row r="8" spans="1:6" ht="38.25" x14ac:dyDescent="0.25">
      <c r="A8" s="250"/>
      <c r="B8" s="247"/>
      <c r="C8" s="34" t="s">
        <v>8</v>
      </c>
      <c r="D8" s="37">
        <f>D13+D18</f>
        <v>3823.6745000000001</v>
      </c>
      <c r="E8" s="37">
        <f>E13+E18</f>
        <v>1640.0997500000001</v>
      </c>
      <c r="F8" s="36">
        <f>E8/D8*100</f>
        <v>42.893288903121856</v>
      </c>
    </row>
    <row r="9" spans="1:6" ht="16.5" thickBot="1" x14ac:dyDescent="0.3">
      <c r="A9" s="251"/>
      <c r="B9" s="248"/>
      <c r="C9" s="38" t="s">
        <v>6</v>
      </c>
      <c r="D9" s="39">
        <v>0</v>
      </c>
      <c r="E9" s="39">
        <v>0</v>
      </c>
      <c r="F9" s="40">
        <v>0</v>
      </c>
    </row>
    <row r="10" spans="1:6" ht="16.5" thickBot="1" x14ac:dyDescent="0.3">
      <c r="A10" s="41"/>
      <c r="B10" s="42" t="s">
        <v>79</v>
      </c>
      <c r="C10" s="43"/>
      <c r="D10" s="44">
        <f>SUM(D6:D9)</f>
        <v>3823.6745000000001</v>
      </c>
      <c r="E10" s="44">
        <f>SUM(E6:E9)</f>
        <v>1640.0997500000001</v>
      </c>
      <c r="F10" s="45">
        <f>E10/D10*100</f>
        <v>42.893288903121856</v>
      </c>
    </row>
    <row r="11" spans="1:6" ht="32.25" customHeight="1" x14ac:dyDescent="0.25">
      <c r="A11" s="242" t="s">
        <v>80</v>
      </c>
      <c r="B11" s="214" t="s">
        <v>76</v>
      </c>
      <c r="C11" s="46" t="s">
        <v>5</v>
      </c>
      <c r="D11" s="4">
        <v>0</v>
      </c>
      <c r="E11" s="4">
        <v>0</v>
      </c>
      <c r="F11" s="9">
        <v>0</v>
      </c>
    </row>
    <row r="12" spans="1:6" ht="25.5" x14ac:dyDescent="0.25">
      <c r="A12" s="243"/>
      <c r="B12" s="214"/>
      <c r="C12" s="47" t="s">
        <v>7</v>
      </c>
      <c r="D12" s="48">
        <v>0</v>
      </c>
      <c r="E12" s="48">
        <v>0</v>
      </c>
      <c r="F12" s="49">
        <v>0</v>
      </c>
    </row>
    <row r="13" spans="1:6" ht="38.25" x14ac:dyDescent="0.25">
      <c r="A13" s="243"/>
      <c r="B13" s="50"/>
      <c r="C13" s="47" t="s">
        <v>8</v>
      </c>
      <c r="D13" s="48">
        <v>0</v>
      </c>
      <c r="E13" s="48">
        <v>0</v>
      </c>
      <c r="F13" s="49">
        <v>0</v>
      </c>
    </row>
    <row r="14" spans="1:6" ht="16.5" thickBot="1" x14ac:dyDescent="0.3">
      <c r="A14" s="243"/>
      <c r="B14" s="50"/>
      <c r="C14" s="51" t="s">
        <v>6</v>
      </c>
      <c r="D14" s="52">
        <v>0</v>
      </c>
      <c r="E14" s="52">
        <v>0</v>
      </c>
      <c r="F14" s="53">
        <v>0</v>
      </c>
    </row>
    <row r="15" spans="1:6" ht="16.5" thickBot="1" x14ac:dyDescent="0.3">
      <c r="A15" s="54"/>
      <c r="B15" s="42" t="s">
        <v>81</v>
      </c>
      <c r="C15" s="55"/>
      <c r="D15" s="44">
        <v>0</v>
      </c>
      <c r="E15" s="44">
        <v>0</v>
      </c>
      <c r="F15" s="45">
        <v>0</v>
      </c>
    </row>
    <row r="16" spans="1:6" ht="30" x14ac:dyDescent="0.25">
      <c r="A16" s="242" t="s">
        <v>156</v>
      </c>
      <c r="B16" s="56" t="s">
        <v>77</v>
      </c>
      <c r="C16" s="46" t="s">
        <v>5</v>
      </c>
      <c r="D16" s="4">
        <v>0</v>
      </c>
      <c r="E16" s="4">
        <v>0</v>
      </c>
      <c r="F16" s="9">
        <v>0</v>
      </c>
    </row>
    <row r="17" spans="1:7" ht="25.5" x14ac:dyDescent="0.25">
      <c r="A17" s="243"/>
      <c r="B17" s="50"/>
      <c r="C17" s="47" t="s">
        <v>7</v>
      </c>
      <c r="D17" s="48">
        <v>0</v>
      </c>
      <c r="E17" s="48">
        <v>0</v>
      </c>
      <c r="F17" s="49">
        <v>0</v>
      </c>
    </row>
    <row r="18" spans="1:7" ht="38.25" x14ac:dyDescent="0.25">
      <c r="A18" s="243"/>
      <c r="B18" s="50"/>
      <c r="C18" s="47" t="s">
        <v>8</v>
      </c>
      <c r="D18" s="48">
        <v>3823.6745000000001</v>
      </c>
      <c r="E18" s="48">
        <v>1640.0997500000001</v>
      </c>
      <c r="F18" s="36">
        <f>E18/D18*100</f>
        <v>42.893288903121856</v>
      </c>
    </row>
    <row r="19" spans="1:7" ht="16.5" thickBot="1" x14ac:dyDescent="0.3">
      <c r="A19" s="244"/>
      <c r="B19" s="58"/>
      <c r="C19" s="51" t="s">
        <v>6</v>
      </c>
      <c r="D19" s="48">
        <v>0</v>
      </c>
      <c r="E19" s="48">
        <v>0</v>
      </c>
      <c r="F19" s="49">
        <v>0</v>
      </c>
    </row>
    <row r="20" spans="1:7" ht="16.5" thickBot="1" x14ac:dyDescent="0.3">
      <c r="A20" s="54"/>
      <c r="B20" s="42" t="s">
        <v>81</v>
      </c>
      <c r="C20" s="55"/>
      <c r="D20" s="44">
        <f>SUM(D16:D19)</f>
        <v>3823.6745000000001</v>
      </c>
      <c r="E20" s="44">
        <f>SUM(E16:E19)</f>
        <v>1640.0997500000001</v>
      </c>
      <c r="F20" s="45">
        <f t="shared" ref="F20:F25" si="0">E20/D20*100</f>
        <v>42.893288903121856</v>
      </c>
    </row>
    <row r="21" spans="1:7" ht="25.5" x14ac:dyDescent="0.25">
      <c r="A21" s="249" t="s">
        <v>10</v>
      </c>
      <c r="B21" s="246" t="s">
        <v>358</v>
      </c>
      <c r="C21" s="31" t="s">
        <v>5</v>
      </c>
      <c r="D21" s="48">
        <f>D26+D31+D36+D41+D46+D51+D56+D61</f>
        <v>17336.354869999999</v>
      </c>
      <c r="E21" s="48">
        <f>E26+E31+E36+E41+E46+E51+E56+E61</f>
        <v>893.65486999999996</v>
      </c>
      <c r="F21" s="36">
        <f>E21/D21*100</f>
        <v>5.1548025908632082</v>
      </c>
    </row>
    <row r="22" spans="1:7" ht="25.5" x14ac:dyDescent="0.25">
      <c r="A22" s="250"/>
      <c r="B22" s="247"/>
      <c r="C22" s="34" t="s">
        <v>7</v>
      </c>
      <c r="D22" s="211">
        <f>D27+D32+D37+D47+D52+D57+D62+D42</f>
        <v>64563.288359999991</v>
      </c>
      <c r="E22" s="48">
        <f>E27+E32+E37+E47+E52+E57+E62+E42</f>
        <v>1821.92374</v>
      </c>
      <c r="F22" s="49">
        <f>E22/D22*100</f>
        <v>2.8219190600099107</v>
      </c>
    </row>
    <row r="23" spans="1:7" ht="38.25" x14ac:dyDescent="0.25">
      <c r="A23" s="250"/>
      <c r="B23" s="247"/>
      <c r="C23" s="34" t="s">
        <v>8</v>
      </c>
      <c r="D23" s="48">
        <f>D28+D33+D38+D43+D48+D53+D58+D63</f>
        <v>1188571.10298</v>
      </c>
      <c r="E23" s="48">
        <f>E28+E33+E38+E43+E48+E53+E58+E63</f>
        <v>557140.38016000006</v>
      </c>
      <c r="F23" s="49">
        <f t="shared" si="0"/>
        <v>46.874804440654067</v>
      </c>
    </row>
    <row r="24" spans="1:7" ht="16.5" thickBot="1" x14ac:dyDescent="0.3">
      <c r="A24" s="251"/>
      <c r="B24" s="248"/>
      <c r="C24" s="38" t="s">
        <v>6</v>
      </c>
      <c r="D24" s="48">
        <f>D29+D34+D39+D44+D49+D54+D59+D64</f>
        <v>185106.49999999997</v>
      </c>
      <c r="E24" s="48">
        <f>E29+E34+E39+E44+E49+E54+E59+E64</f>
        <v>91837.196540000004</v>
      </c>
      <c r="F24" s="49">
        <f t="shared" si="0"/>
        <v>49.613166766158947</v>
      </c>
    </row>
    <row r="25" spans="1:7" ht="16.5" thickBot="1" x14ac:dyDescent="0.3">
      <c r="A25" s="41"/>
      <c r="B25" s="42" t="s">
        <v>79</v>
      </c>
      <c r="C25" s="43"/>
      <c r="D25" s="44">
        <f>SUM(D21:D24)</f>
        <v>1455577.24621</v>
      </c>
      <c r="E25" s="44">
        <f>SUM(E21:E24)</f>
        <v>651693.15531000006</v>
      </c>
      <c r="F25" s="59">
        <f t="shared" si="0"/>
        <v>44.772145003424882</v>
      </c>
    </row>
    <row r="26" spans="1:7" ht="60" customHeight="1" x14ac:dyDescent="0.25">
      <c r="A26" s="243" t="s">
        <v>11</v>
      </c>
      <c r="B26" s="214" t="s">
        <v>82</v>
      </c>
      <c r="C26" s="60" t="s">
        <v>5</v>
      </c>
      <c r="D26" s="4">
        <v>0</v>
      </c>
      <c r="E26" s="4">
        <v>0</v>
      </c>
      <c r="F26" s="9">
        <v>0</v>
      </c>
    </row>
    <row r="27" spans="1:7" ht="25.5" x14ac:dyDescent="0.25">
      <c r="A27" s="243"/>
      <c r="B27" s="214"/>
      <c r="C27" s="47" t="s">
        <v>7</v>
      </c>
      <c r="D27" s="48">
        <v>0</v>
      </c>
      <c r="E27" s="48">
        <v>0</v>
      </c>
      <c r="F27" s="49">
        <v>0</v>
      </c>
    </row>
    <row r="28" spans="1:7" ht="38.25" x14ac:dyDescent="0.25">
      <c r="A28" s="243"/>
      <c r="B28" s="50"/>
      <c r="C28" s="47" t="s">
        <v>8</v>
      </c>
      <c r="D28" s="48">
        <v>4000</v>
      </c>
      <c r="E28" s="48">
        <v>0</v>
      </c>
      <c r="F28" s="49">
        <f>E28/D28*100</f>
        <v>0</v>
      </c>
    </row>
    <row r="29" spans="1:7" ht="16.5" thickBot="1" x14ac:dyDescent="0.3">
      <c r="A29" s="243"/>
      <c r="B29" s="50"/>
      <c r="C29" s="51" t="s">
        <v>6</v>
      </c>
      <c r="D29" s="52">
        <v>0</v>
      </c>
      <c r="E29" s="52">
        <v>0</v>
      </c>
      <c r="F29" s="53">
        <v>0</v>
      </c>
    </row>
    <row r="30" spans="1:7" ht="16.5" thickBot="1" x14ac:dyDescent="0.3">
      <c r="A30" s="54"/>
      <c r="B30" s="42" t="s">
        <v>81</v>
      </c>
      <c r="C30" s="55"/>
      <c r="D30" s="44">
        <f>SUM(D26:D29)</f>
        <v>4000</v>
      </c>
      <c r="E30" s="44">
        <f>SUM(E26:E29)</f>
        <v>0</v>
      </c>
      <c r="F30" s="45">
        <f>E30/D30*100</f>
        <v>0</v>
      </c>
    </row>
    <row r="31" spans="1:7" ht="25.5" x14ac:dyDescent="0.25">
      <c r="A31" s="242" t="s">
        <v>12</v>
      </c>
      <c r="B31" s="56" t="s">
        <v>199</v>
      </c>
      <c r="C31" s="46" t="s">
        <v>5</v>
      </c>
      <c r="D31" s="48">
        <v>0</v>
      </c>
      <c r="E31" s="48">
        <v>0</v>
      </c>
      <c r="F31" s="49">
        <v>0</v>
      </c>
      <c r="G31" s="6"/>
    </row>
    <row r="32" spans="1:7" ht="25.5" x14ac:dyDescent="0.25">
      <c r="A32" s="243"/>
      <c r="B32" s="50"/>
      <c r="C32" s="47" t="s">
        <v>7</v>
      </c>
      <c r="D32" s="48">
        <v>0</v>
      </c>
      <c r="E32" s="48">
        <v>0</v>
      </c>
      <c r="F32" s="49">
        <v>0</v>
      </c>
      <c r="G32" s="6"/>
    </row>
    <row r="33" spans="1:10" ht="38.25" x14ac:dyDescent="0.25">
      <c r="A33" s="243"/>
      <c r="B33" s="50"/>
      <c r="C33" s="47" t="s">
        <v>8</v>
      </c>
      <c r="D33" s="48">
        <v>84230</v>
      </c>
      <c r="E33" s="48">
        <v>37587.871480000002</v>
      </c>
      <c r="F33" s="57">
        <f t="shared" ref="F33:F50" si="1">E33/D33*100</f>
        <v>44.625277787011761</v>
      </c>
    </row>
    <row r="34" spans="1:10" ht="16.5" thickBot="1" x14ac:dyDescent="0.3">
      <c r="A34" s="244"/>
      <c r="B34" s="58"/>
      <c r="C34" s="51" t="s">
        <v>6</v>
      </c>
      <c r="D34" s="48">
        <v>1306.2</v>
      </c>
      <c r="E34" s="48">
        <v>1575.79403</v>
      </c>
      <c r="F34" s="57">
        <f t="shared" si="1"/>
        <v>120.63956744755779</v>
      </c>
    </row>
    <row r="35" spans="1:10" ht="16.5" thickBot="1" x14ac:dyDescent="0.3">
      <c r="A35" s="54"/>
      <c r="B35" s="42" t="s">
        <v>81</v>
      </c>
      <c r="C35" s="55"/>
      <c r="D35" s="44">
        <f>SUM(D31:D34)</f>
        <v>85536.2</v>
      </c>
      <c r="E35" s="44">
        <f>SUM(E31:E34)</f>
        <v>39163.665509999999</v>
      </c>
      <c r="F35" s="45">
        <f t="shared" si="1"/>
        <v>45.786071289115014</v>
      </c>
    </row>
    <row r="36" spans="1:10" ht="25.5" x14ac:dyDescent="0.25">
      <c r="A36" s="242" t="s">
        <v>13</v>
      </c>
      <c r="B36" s="56" t="s">
        <v>200</v>
      </c>
      <c r="C36" s="46" t="s">
        <v>5</v>
      </c>
      <c r="D36" s="48">
        <v>843.65486999999996</v>
      </c>
      <c r="E36" s="48">
        <v>843.65486999999996</v>
      </c>
      <c r="F36" s="57">
        <f t="shared" si="1"/>
        <v>100</v>
      </c>
    </row>
    <row r="37" spans="1:10" ht="25.5" x14ac:dyDescent="0.25">
      <c r="A37" s="243"/>
      <c r="B37" s="50"/>
      <c r="C37" s="47" t="s">
        <v>7</v>
      </c>
      <c r="D37" s="48">
        <v>662.87167999999997</v>
      </c>
      <c r="E37" s="48">
        <v>662.87167999999997</v>
      </c>
      <c r="F37" s="57">
        <f t="shared" si="1"/>
        <v>100</v>
      </c>
    </row>
    <row r="38" spans="1:10" ht="38.25" x14ac:dyDescent="0.25">
      <c r="A38" s="243"/>
      <c r="B38" s="50"/>
      <c r="C38" s="47" t="s">
        <v>8</v>
      </c>
      <c r="D38" s="48">
        <v>90962.946039999995</v>
      </c>
      <c r="E38" s="48">
        <v>42145.66966</v>
      </c>
      <c r="F38" s="57">
        <f t="shared" si="1"/>
        <v>46.332788783541474</v>
      </c>
    </row>
    <row r="39" spans="1:10" ht="16.5" thickBot="1" x14ac:dyDescent="0.3">
      <c r="A39" s="244"/>
      <c r="B39" s="58"/>
      <c r="C39" s="51" t="s">
        <v>6</v>
      </c>
      <c r="D39" s="48">
        <v>328.1</v>
      </c>
      <c r="E39" s="48">
        <v>223.21</v>
      </c>
      <c r="F39" s="57">
        <f t="shared" si="1"/>
        <v>68.031088082901547</v>
      </c>
    </row>
    <row r="40" spans="1:10" ht="16.5" thickBot="1" x14ac:dyDescent="0.3">
      <c r="A40" s="54"/>
      <c r="B40" s="42" t="s">
        <v>81</v>
      </c>
      <c r="C40" s="55"/>
      <c r="D40" s="44">
        <f>SUM(D36:D39)</f>
        <v>92797.572589999996</v>
      </c>
      <c r="E40" s="44">
        <f>SUM(E36:E39)</f>
        <v>43875.406210000001</v>
      </c>
      <c r="F40" s="45">
        <f t="shared" si="1"/>
        <v>47.28076929754527</v>
      </c>
    </row>
    <row r="41" spans="1:10" ht="45" x14ac:dyDescent="0.25">
      <c r="A41" s="242" t="s">
        <v>14</v>
      </c>
      <c r="B41" s="56" t="s">
        <v>201</v>
      </c>
      <c r="C41" s="46" t="s">
        <v>5</v>
      </c>
      <c r="D41" s="48">
        <v>16492.7</v>
      </c>
      <c r="E41" s="48">
        <v>50</v>
      </c>
      <c r="F41" s="57">
        <v>0</v>
      </c>
    </row>
    <row r="42" spans="1:10" ht="25.5" x14ac:dyDescent="0.25">
      <c r="A42" s="243"/>
      <c r="B42" s="50"/>
      <c r="C42" s="47" t="s">
        <v>7</v>
      </c>
      <c r="D42" s="48">
        <v>5497.5666799999999</v>
      </c>
      <c r="E42" s="48">
        <v>16.666679999999999</v>
      </c>
      <c r="F42" s="49">
        <v>0</v>
      </c>
    </row>
    <row r="43" spans="1:10" ht="38.25" x14ac:dyDescent="0.25">
      <c r="A43" s="243"/>
      <c r="B43" s="50"/>
      <c r="C43" s="47" t="s">
        <v>8</v>
      </c>
      <c r="D43" s="48">
        <v>675880.85236000002</v>
      </c>
      <c r="E43" s="48">
        <v>309339.52925000002</v>
      </c>
      <c r="F43" s="57">
        <f t="shared" si="1"/>
        <v>45.768352242834951</v>
      </c>
    </row>
    <row r="44" spans="1:10" ht="16.5" thickBot="1" x14ac:dyDescent="0.3">
      <c r="A44" s="244"/>
      <c r="B44" s="58"/>
      <c r="C44" s="51" t="s">
        <v>6</v>
      </c>
      <c r="D44" s="48">
        <v>138397.29999999999</v>
      </c>
      <c r="E44" s="48">
        <v>70473.446450000003</v>
      </c>
      <c r="F44" s="57">
        <f t="shared" si="1"/>
        <v>50.921113670570172</v>
      </c>
    </row>
    <row r="45" spans="1:10" ht="16.5" thickBot="1" x14ac:dyDescent="0.3">
      <c r="A45" s="54"/>
      <c r="B45" s="42" t="s">
        <v>81</v>
      </c>
      <c r="C45" s="55"/>
      <c r="D45" s="44">
        <f>SUM(D41:D44)</f>
        <v>836268.41904000007</v>
      </c>
      <c r="E45" s="44">
        <f>SUM(E41:E44)</f>
        <v>379879.64238000003</v>
      </c>
      <c r="F45" s="45">
        <f t="shared" si="1"/>
        <v>45.425563578747294</v>
      </c>
    </row>
    <row r="46" spans="1:10" ht="30" x14ac:dyDescent="0.25">
      <c r="A46" s="242" t="s">
        <v>15</v>
      </c>
      <c r="B46" s="61" t="s">
        <v>202</v>
      </c>
      <c r="C46" s="62" t="s">
        <v>5</v>
      </c>
      <c r="D46" s="63">
        <v>0</v>
      </c>
      <c r="E46" s="63">
        <v>0</v>
      </c>
      <c r="F46" s="64">
        <v>0</v>
      </c>
    </row>
    <row r="47" spans="1:10" ht="25.5" x14ac:dyDescent="0.25">
      <c r="A47" s="243"/>
      <c r="B47" s="50"/>
      <c r="C47" s="47" t="s">
        <v>7</v>
      </c>
      <c r="D47" s="48">
        <v>58402.85</v>
      </c>
      <c r="E47" s="48">
        <v>1142.3853799999999</v>
      </c>
      <c r="F47" s="57">
        <f t="shared" si="1"/>
        <v>1.9560438916936416</v>
      </c>
    </row>
    <row r="48" spans="1:10" ht="38.25" x14ac:dyDescent="0.25">
      <c r="A48" s="243"/>
      <c r="B48" s="50"/>
      <c r="C48" s="47" t="s">
        <v>8</v>
      </c>
      <c r="D48" s="48">
        <v>19885.150000000001</v>
      </c>
      <c r="E48" s="48">
        <v>388.96231</v>
      </c>
      <c r="F48" s="57">
        <f t="shared" si="1"/>
        <v>1.9560441334362577</v>
      </c>
      <c r="J48" s="57"/>
    </row>
    <row r="49" spans="1:6" ht="16.5" thickBot="1" x14ac:dyDescent="0.3">
      <c r="A49" s="244"/>
      <c r="B49" s="65"/>
      <c r="C49" s="66" t="s">
        <v>6</v>
      </c>
      <c r="D49" s="67">
        <v>0</v>
      </c>
      <c r="E49" s="67">
        <v>0</v>
      </c>
      <c r="F49" s="68">
        <v>0</v>
      </c>
    </row>
    <row r="50" spans="1:6" ht="16.5" thickBot="1" x14ac:dyDescent="0.3">
      <c r="A50" s="54"/>
      <c r="B50" s="42" t="s">
        <v>81</v>
      </c>
      <c r="C50" s="55"/>
      <c r="D50" s="44">
        <f>SUM(D46:D49)</f>
        <v>78288</v>
      </c>
      <c r="E50" s="44">
        <f>SUM(E46:E49)</f>
        <v>1531.3476900000001</v>
      </c>
      <c r="F50" s="57">
        <f t="shared" si="1"/>
        <v>1.9560439530962599</v>
      </c>
    </row>
    <row r="51" spans="1:6" ht="30" x14ac:dyDescent="0.25">
      <c r="A51" s="243" t="s">
        <v>16</v>
      </c>
      <c r="B51" s="56" t="s">
        <v>198</v>
      </c>
      <c r="C51" s="46" t="s">
        <v>5</v>
      </c>
      <c r="D51" s="63">
        <v>0</v>
      </c>
      <c r="E51" s="63">
        <v>0</v>
      </c>
      <c r="F51" s="64">
        <v>0</v>
      </c>
    </row>
    <row r="52" spans="1:6" ht="25.5" x14ac:dyDescent="0.25">
      <c r="A52" s="243"/>
      <c r="B52" s="50"/>
      <c r="C52" s="47" t="s">
        <v>7</v>
      </c>
      <c r="D52" s="48">
        <v>0</v>
      </c>
      <c r="E52" s="48">
        <v>0</v>
      </c>
      <c r="F52" s="49">
        <v>0</v>
      </c>
    </row>
    <row r="53" spans="1:6" ht="38.25" x14ac:dyDescent="0.25">
      <c r="A53" s="243"/>
      <c r="B53" s="50"/>
      <c r="C53" s="47" t="s">
        <v>8</v>
      </c>
      <c r="D53" s="48">
        <v>263796.14438000001</v>
      </c>
      <c r="E53" s="48">
        <v>143546.01696000001</v>
      </c>
      <c r="F53" s="57">
        <f t="shared" ref="F53" si="2">E53/D53*100</f>
        <v>54.415509861744248</v>
      </c>
    </row>
    <row r="54" spans="1:6" ht="16.5" thickBot="1" x14ac:dyDescent="0.3">
      <c r="A54" s="244"/>
      <c r="B54" s="58"/>
      <c r="C54" s="51" t="s">
        <v>6</v>
      </c>
      <c r="D54" s="48">
        <v>45074.9</v>
      </c>
      <c r="E54" s="48">
        <v>19564.746060000001</v>
      </c>
      <c r="F54" s="49">
        <f>E54/D54*100</f>
        <v>43.404968308304625</v>
      </c>
    </row>
    <row r="55" spans="1:6" ht="16.5" thickBot="1" x14ac:dyDescent="0.3">
      <c r="A55" s="69"/>
      <c r="B55" s="70" t="s">
        <v>81</v>
      </c>
      <c r="C55" s="71"/>
      <c r="D55" s="72">
        <f>SUM(D51:D54)</f>
        <v>308871.04438000004</v>
      </c>
      <c r="E55" s="72">
        <f>SUM(E51:E54)</f>
        <v>163110.76302000001</v>
      </c>
      <c r="F55" s="73">
        <f>E55/D55*100</f>
        <v>52.808693462157933</v>
      </c>
    </row>
    <row r="56" spans="1:6" ht="25.5" x14ac:dyDescent="0.25">
      <c r="A56" s="242" t="s">
        <v>17</v>
      </c>
      <c r="B56" s="256" t="s">
        <v>203</v>
      </c>
      <c r="C56" s="62" t="s">
        <v>5</v>
      </c>
      <c r="D56" s="74">
        <v>0</v>
      </c>
      <c r="E56" s="74">
        <v>0</v>
      </c>
      <c r="F56" s="75">
        <v>0</v>
      </c>
    </row>
    <row r="57" spans="1:6" ht="25.5" x14ac:dyDescent="0.25">
      <c r="A57" s="243"/>
      <c r="B57" s="257"/>
      <c r="C57" s="47" t="s">
        <v>7</v>
      </c>
      <c r="D57" s="48">
        <v>0</v>
      </c>
      <c r="E57" s="48">
        <v>0</v>
      </c>
      <c r="F57" s="49">
        <v>0</v>
      </c>
    </row>
    <row r="58" spans="1:6" ht="38.25" x14ac:dyDescent="0.25">
      <c r="A58" s="243"/>
      <c r="B58" s="257"/>
      <c r="C58" s="47" t="s">
        <v>8</v>
      </c>
      <c r="D58" s="48">
        <v>600</v>
      </c>
      <c r="E58" s="48">
        <v>0</v>
      </c>
      <c r="F58" s="76">
        <v>0</v>
      </c>
    </row>
    <row r="59" spans="1:6" ht="16.5" thickBot="1" x14ac:dyDescent="0.3">
      <c r="A59" s="244"/>
      <c r="B59" s="258"/>
      <c r="C59" s="66" t="s">
        <v>6</v>
      </c>
      <c r="D59" s="67">
        <v>0</v>
      </c>
      <c r="E59" s="67">
        <v>0</v>
      </c>
      <c r="F59" s="68">
        <v>0</v>
      </c>
    </row>
    <row r="60" spans="1:6" ht="16.5" thickBot="1" x14ac:dyDescent="0.3">
      <c r="A60" s="77"/>
      <c r="B60" s="70" t="s">
        <v>81</v>
      </c>
      <c r="C60" s="78"/>
      <c r="D60" s="72">
        <f>SUM(D56:D59)</f>
        <v>600</v>
      </c>
      <c r="E60" s="72">
        <f>SUM(E56:E59)</f>
        <v>0</v>
      </c>
      <c r="F60" s="79">
        <f>SUM(F56:F59)</f>
        <v>0</v>
      </c>
    </row>
    <row r="61" spans="1:6" ht="25.5" x14ac:dyDescent="0.25">
      <c r="A61" s="242" t="s">
        <v>18</v>
      </c>
      <c r="B61" s="256" t="s">
        <v>23</v>
      </c>
      <c r="C61" s="62" t="s">
        <v>5</v>
      </c>
      <c r="D61" s="63">
        <v>0</v>
      </c>
      <c r="E61" s="63">
        <v>0</v>
      </c>
      <c r="F61" s="64">
        <v>0</v>
      </c>
    </row>
    <row r="62" spans="1:6" ht="25.5" x14ac:dyDescent="0.25">
      <c r="A62" s="243"/>
      <c r="B62" s="257"/>
      <c r="C62" s="47" t="s">
        <v>7</v>
      </c>
      <c r="D62" s="48">
        <v>0</v>
      </c>
      <c r="E62" s="48">
        <v>0</v>
      </c>
      <c r="F62" s="49">
        <v>0</v>
      </c>
    </row>
    <row r="63" spans="1:6" ht="38.25" x14ac:dyDescent="0.25">
      <c r="A63" s="243"/>
      <c r="B63" s="257"/>
      <c r="C63" s="47" t="s">
        <v>8</v>
      </c>
      <c r="D63" s="48">
        <v>49216.010199999997</v>
      </c>
      <c r="E63" s="48">
        <v>24132.3305</v>
      </c>
      <c r="F63" s="76">
        <f>E63/D63*100</f>
        <v>49.033496217862869</v>
      </c>
    </row>
    <row r="64" spans="1:6" ht="16.5" thickBot="1" x14ac:dyDescent="0.3">
      <c r="A64" s="244"/>
      <c r="B64" s="258"/>
      <c r="C64" s="66" t="s">
        <v>6</v>
      </c>
      <c r="D64" s="67">
        <v>0</v>
      </c>
      <c r="E64" s="67">
        <v>0</v>
      </c>
      <c r="F64" s="68">
        <v>0</v>
      </c>
    </row>
    <row r="65" spans="1:7" ht="16.5" thickBot="1" x14ac:dyDescent="0.3">
      <c r="A65" s="80"/>
      <c r="B65" s="42" t="s">
        <v>81</v>
      </c>
      <c r="C65" s="81"/>
      <c r="D65" s="44">
        <f>SUM(D61:D64)</f>
        <v>49216.010199999997</v>
      </c>
      <c r="E65" s="44">
        <f>SUM(E61:E64)</f>
        <v>24132.3305</v>
      </c>
      <c r="F65" s="45">
        <f>E65/D65*100</f>
        <v>49.033496217862869</v>
      </c>
    </row>
    <row r="66" spans="1:7" ht="25.5" x14ac:dyDescent="0.25">
      <c r="A66" s="249" t="s">
        <v>19</v>
      </c>
      <c r="B66" s="246" t="s">
        <v>83</v>
      </c>
      <c r="C66" s="31" t="s">
        <v>5</v>
      </c>
      <c r="D66" s="63">
        <f t="shared" ref="D66:E69" si="3">D71+D76+D81</f>
        <v>292196.90999999997</v>
      </c>
      <c r="E66" s="63">
        <f t="shared" si="3"/>
        <v>158935.63373999999</v>
      </c>
      <c r="F66" s="49">
        <f>E66/D66*100</f>
        <v>54.393331448987603</v>
      </c>
    </row>
    <row r="67" spans="1:7" ht="25.5" x14ac:dyDescent="0.25">
      <c r="A67" s="250"/>
      <c r="B67" s="247"/>
      <c r="C67" s="34" t="s">
        <v>7</v>
      </c>
      <c r="D67" s="48">
        <f t="shared" si="3"/>
        <v>6222965.9270000001</v>
      </c>
      <c r="E67" s="48">
        <f t="shared" si="3"/>
        <v>3196016.4731200002</v>
      </c>
      <c r="F67" s="49">
        <f>E67/D67*100</f>
        <v>51.35841189895045</v>
      </c>
    </row>
    <row r="68" spans="1:7" ht="38.25" x14ac:dyDescent="0.25">
      <c r="A68" s="250"/>
      <c r="B68" s="247"/>
      <c r="C68" s="34" t="s">
        <v>8</v>
      </c>
      <c r="D68" s="48">
        <f t="shared" si="3"/>
        <v>1620774.54</v>
      </c>
      <c r="E68" s="48">
        <f t="shared" si="3"/>
        <v>617173.91613999999</v>
      </c>
      <c r="F68" s="49">
        <f>E68/D68*100</f>
        <v>38.078949348500998</v>
      </c>
      <c r="G68" s="49">
        <f>F68/E68*100</f>
        <v>6.1698896133943479E-3</v>
      </c>
    </row>
    <row r="69" spans="1:7" ht="16.5" thickBot="1" x14ac:dyDescent="0.3">
      <c r="A69" s="251"/>
      <c r="B69" s="248"/>
      <c r="C69" s="38" t="s">
        <v>6</v>
      </c>
      <c r="D69" s="67">
        <f t="shared" si="3"/>
        <v>0</v>
      </c>
      <c r="E69" s="67">
        <f t="shared" si="3"/>
        <v>0</v>
      </c>
      <c r="F69" s="68">
        <v>0</v>
      </c>
    </row>
    <row r="70" spans="1:7" ht="16.5" thickBot="1" x14ac:dyDescent="0.3">
      <c r="A70" s="86"/>
      <c r="B70" s="84" t="s">
        <v>79</v>
      </c>
      <c r="C70" s="87"/>
      <c r="D70" s="210">
        <f>SUM(D66:D69)</f>
        <v>8135937.3770000003</v>
      </c>
      <c r="E70" s="210">
        <f>SUM(E66:E69)</f>
        <v>3972126.023</v>
      </c>
      <c r="F70" s="88">
        <f>E70/D70*100</f>
        <v>48.821983736367685</v>
      </c>
    </row>
    <row r="71" spans="1:7" ht="25.5" x14ac:dyDescent="0.25">
      <c r="A71" s="243" t="s">
        <v>20</v>
      </c>
      <c r="B71" s="56" t="s">
        <v>84</v>
      </c>
      <c r="C71" s="46" t="s">
        <v>5</v>
      </c>
      <c r="D71" s="4">
        <v>292196.90999999997</v>
      </c>
      <c r="E71" s="48">
        <v>158935.63373999999</v>
      </c>
      <c r="F71" s="9">
        <f>E71/D71*100</f>
        <v>54.393331448987603</v>
      </c>
    </row>
    <row r="72" spans="1:7" ht="25.5" x14ac:dyDescent="0.25">
      <c r="A72" s="243"/>
      <c r="B72" s="50"/>
      <c r="C72" s="47" t="s">
        <v>7</v>
      </c>
      <c r="D72" s="48">
        <v>6222965.9270000001</v>
      </c>
      <c r="E72" s="48">
        <v>3196016.4731200002</v>
      </c>
      <c r="F72" s="49">
        <f>E72/D72*100</f>
        <v>51.35841189895045</v>
      </c>
    </row>
    <row r="73" spans="1:7" ht="38.25" x14ac:dyDescent="0.25">
      <c r="A73" s="243"/>
      <c r="B73" s="50"/>
      <c r="C73" s="47" t="s">
        <v>8</v>
      </c>
      <c r="D73" s="48">
        <v>1334740.54</v>
      </c>
      <c r="E73" s="48">
        <v>487919.26646999997</v>
      </c>
      <c r="F73" s="49">
        <f>E73/D73*100</f>
        <v>36.555364271021539</v>
      </c>
    </row>
    <row r="74" spans="1:7" ht="16.5" thickBot="1" x14ac:dyDescent="0.3">
      <c r="A74" s="244"/>
      <c r="B74" s="58"/>
      <c r="C74" s="51" t="s">
        <v>6</v>
      </c>
      <c r="D74" s="67">
        <v>0</v>
      </c>
      <c r="E74" s="67">
        <v>0</v>
      </c>
      <c r="F74" s="68">
        <v>0</v>
      </c>
    </row>
    <row r="75" spans="1:7" ht="16.5" thickBot="1" x14ac:dyDescent="0.3">
      <c r="A75" s="54"/>
      <c r="B75" s="42" t="s">
        <v>81</v>
      </c>
      <c r="C75" s="55"/>
      <c r="D75" s="44">
        <f>SUM(D71:D74)</f>
        <v>7849903.3770000003</v>
      </c>
      <c r="E75" s="44">
        <f>SUM(E71:E74)</f>
        <v>3842871.3733300003</v>
      </c>
      <c r="F75" s="45">
        <f>E75/D75*100</f>
        <v>48.954378019346159</v>
      </c>
    </row>
    <row r="76" spans="1:7" ht="30" x14ac:dyDescent="0.25">
      <c r="A76" s="242" t="s">
        <v>21</v>
      </c>
      <c r="B76" s="56" t="s">
        <v>48</v>
      </c>
      <c r="C76" s="46" t="s">
        <v>5</v>
      </c>
      <c r="D76" s="48">
        <v>0</v>
      </c>
      <c r="E76" s="48">
        <v>0</v>
      </c>
      <c r="F76" s="49">
        <v>0</v>
      </c>
    </row>
    <row r="77" spans="1:7" ht="25.5" x14ac:dyDescent="0.25">
      <c r="A77" s="243"/>
      <c r="B77" s="50"/>
      <c r="C77" s="47" t="s">
        <v>7</v>
      </c>
      <c r="D77" s="48">
        <v>0</v>
      </c>
      <c r="E77" s="48">
        <v>0</v>
      </c>
      <c r="F77" s="49">
        <v>0</v>
      </c>
    </row>
    <row r="78" spans="1:7" ht="38.25" x14ac:dyDescent="0.25">
      <c r="A78" s="243"/>
      <c r="B78" s="50"/>
      <c r="C78" s="47" t="s">
        <v>8</v>
      </c>
      <c r="D78" s="48">
        <v>109192</v>
      </c>
      <c r="E78" s="48">
        <v>49352.126539999997</v>
      </c>
      <c r="F78" s="49">
        <f>E78/D78*100</f>
        <v>45.197566250274747</v>
      </c>
    </row>
    <row r="79" spans="1:7" ht="16.5" thickBot="1" x14ac:dyDescent="0.3">
      <c r="A79" s="244"/>
      <c r="B79" s="58"/>
      <c r="C79" s="51" t="s">
        <v>6</v>
      </c>
      <c r="D79" s="67">
        <v>0</v>
      </c>
      <c r="E79" s="67">
        <v>0</v>
      </c>
      <c r="F79" s="68">
        <v>0</v>
      </c>
    </row>
    <row r="80" spans="1:7" ht="16.5" thickBot="1" x14ac:dyDescent="0.3">
      <c r="A80" s="54"/>
      <c r="B80" s="42" t="s">
        <v>81</v>
      </c>
      <c r="C80" s="55"/>
      <c r="D80" s="44">
        <f>SUM(D76:D79)</f>
        <v>109192</v>
      </c>
      <c r="E80" s="44">
        <f>SUM(E76:E79)</f>
        <v>49352.126539999997</v>
      </c>
      <c r="F80" s="45">
        <f>E80/D80*100</f>
        <v>45.197566250274747</v>
      </c>
    </row>
    <row r="81" spans="1:6" ht="25.5" x14ac:dyDescent="0.25">
      <c r="A81" s="242" t="s">
        <v>22</v>
      </c>
      <c r="B81" s="56" t="s">
        <v>23</v>
      </c>
      <c r="C81" s="46" t="s">
        <v>5</v>
      </c>
      <c r="D81" s="48">
        <v>0</v>
      </c>
      <c r="E81" s="48">
        <v>0</v>
      </c>
      <c r="F81" s="49">
        <v>0</v>
      </c>
    </row>
    <row r="82" spans="1:6" ht="25.5" x14ac:dyDescent="0.25">
      <c r="A82" s="243"/>
      <c r="B82" s="50"/>
      <c r="C82" s="47" t="s">
        <v>7</v>
      </c>
      <c r="D82" s="48">
        <v>0</v>
      </c>
      <c r="E82" s="48">
        <v>0</v>
      </c>
      <c r="F82" s="49">
        <v>0</v>
      </c>
    </row>
    <row r="83" spans="1:6" ht="38.25" x14ac:dyDescent="0.25">
      <c r="A83" s="243"/>
      <c r="B83" s="50"/>
      <c r="C83" s="47" t="s">
        <v>8</v>
      </c>
      <c r="D83" s="48">
        <v>176842</v>
      </c>
      <c r="E83" s="48">
        <v>79902.523130000001</v>
      </c>
      <c r="F83" s="49">
        <f>E83/D83*100</f>
        <v>45.183001283631718</v>
      </c>
    </row>
    <row r="84" spans="1:6" ht="16.5" thickBot="1" x14ac:dyDescent="0.3">
      <c r="A84" s="244"/>
      <c r="B84" s="58"/>
      <c r="C84" s="51" t="s">
        <v>6</v>
      </c>
      <c r="D84" s="48">
        <v>0</v>
      </c>
      <c r="E84" s="48">
        <v>0</v>
      </c>
      <c r="F84" s="49">
        <v>0</v>
      </c>
    </row>
    <row r="85" spans="1:6" ht="16.5" thickBot="1" x14ac:dyDescent="0.3">
      <c r="A85" s="54"/>
      <c r="B85" s="42" t="s">
        <v>81</v>
      </c>
      <c r="C85" s="55"/>
      <c r="D85" s="44">
        <f>SUM(D81:D84)</f>
        <v>176842</v>
      </c>
      <c r="E85" s="44">
        <f>SUM(E81:E84)</f>
        <v>79902.523130000001</v>
      </c>
      <c r="F85" s="45">
        <f>E85/D85*100</f>
        <v>45.183001283631718</v>
      </c>
    </row>
    <row r="86" spans="1:6" ht="25.5" x14ac:dyDescent="0.25">
      <c r="A86" s="249" t="s">
        <v>24</v>
      </c>
      <c r="B86" s="246" t="s">
        <v>85</v>
      </c>
      <c r="C86" s="31" t="s">
        <v>5</v>
      </c>
      <c r="D86" s="63">
        <f t="shared" ref="D86:E86" si="4">D91+D96+D101</f>
        <v>0</v>
      </c>
      <c r="E86" s="63">
        <f t="shared" si="4"/>
        <v>4958.8</v>
      </c>
      <c r="F86" s="49">
        <v>0</v>
      </c>
    </row>
    <row r="87" spans="1:6" ht="25.5" x14ac:dyDescent="0.25">
      <c r="A87" s="250"/>
      <c r="B87" s="247"/>
      <c r="C87" s="34" t="s">
        <v>7</v>
      </c>
      <c r="D87" s="48">
        <f>D92+D97+D102+D107+D112</f>
        <v>34066</v>
      </c>
      <c r="E87" s="48">
        <f>E92+E97+E102+E107+E112</f>
        <v>8171.66</v>
      </c>
      <c r="F87" s="49">
        <f>E87/D87*100</f>
        <v>23.98772970116832</v>
      </c>
    </row>
    <row r="88" spans="1:6" ht="38.25" x14ac:dyDescent="0.25">
      <c r="A88" s="250"/>
      <c r="B88" s="247"/>
      <c r="C88" s="34" t="s">
        <v>8</v>
      </c>
      <c r="D88" s="48">
        <f>D93+D98+D103+D108+D113+D118</f>
        <v>145151</v>
      </c>
      <c r="E88" s="48">
        <f>E93+E98+E103+E108+E113+E118</f>
        <v>62093.130000000005</v>
      </c>
      <c r="F88" s="49">
        <f>E88/D88*100</f>
        <v>42.778299839477512</v>
      </c>
    </row>
    <row r="89" spans="1:6" ht="16.5" thickBot="1" x14ac:dyDescent="0.3">
      <c r="A89" s="251"/>
      <c r="B89" s="248"/>
      <c r="C89" s="38" t="s">
        <v>6</v>
      </c>
      <c r="D89" s="67">
        <f t="shared" ref="D89:E89" si="5">D94+D99+D104</f>
        <v>0</v>
      </c>
      <c r="E89" s="67">
        <f t="shared" si="5"/>
        <v>0</v>
      </c>
      <c r="F89" s="68">
        <v>0</v>
      </c>
    </row>
    <row r="90" spans="1:6" ht="16.5" thickBot="1" x14ac:dyDescent="0.3">
      <c r="A90" s="41"/>
      <c r="B90" s="42" t="s">
        <v>79</v>
      </c>
      <c r="C90" s="43"/>
      <c r="D90" s="44">
        <f>SUM(D86:D89)</f>
        <v>179217</v>
      </c>
      <c r="E90" s="44">
        <f>SUM(E86:E89)</f>
        <v>75223.59</v>
      </c>
      <c r="F90" s="59">
        <f>E90/D90*100</f>
        <v>41.973467918780024</v>
      </c>
    </row>
    <row r="91" spans="1:6" ht="25.5" x14ac:dyDescent="0.25">
      <c r="A91" s="243" t="s">
        <v>25</v>
      </c>
      <c r="B91" s="252" t="s">
        <v>86</v>
      </c>
      <c r="C91" s="46" t="s">
        <v>5</v>
      </c>
      <c r="D91" s="48">
        <v>0</v>
      </c>
      <c r="E91" s="48">
        <v>4958.8</v>
      </c>
      <c r="F91" s="49">
        <v>0</v>
      </c>
    </row>
    <row r="92" spans="1:6" ht="25.5" x14ac:dyDescent="0.25">
      <c r="A92" s="243"/>
      <c r="B92" s="253"/>
      <c r="C92" s="89" t="s">
        <v>7</v>
      </c>
      <c r="D92" s="48">
        <v>0</v>
      </c>
      <c r="E92" s="48">
        <v>0</v>
      </c>
      <c r="F92" s="49">
        <v>0</v>
      </c>
    </row>
    <row r="93" spans="1:6" ht="38.25" x14ac:dyDescent="0.25">
      <c r="A93" s="243"/>
      <c r="B93" s="253"/>
      <c r="C93" s="89" t="s">
        <v>8</v>
      </c>
      <c r="D93" s="90">
        <v>96000</v>
      </c>
      <c r="E93" s="48">
        <v>48880.05</v>
      </c>
      <c r="F93" s="49">
        <f>E93/D93*100</f>
        <v>50.916718750000001</v>
      </c>
    </row>
    <row r="94" spans="1:6" ht="16.5" thickBot="1" x14ac:dyDescent="0.3">
      <c r="A94" s="243"/>
      <c r="B94" s="254"/>
      <c r="C94" s="51" t="s">
        <v>6</v>
      </c>
      <c r="D94" s="91">
        <v>0</v>
      </c>
      <c r="E94" s="52">
        <v>0</v>
      </c>
      <c r="F94" s="53">
        <v>0</v>
      </c>
    </row>
    <row r="95" spans="1:6" ht="16.5" thickBot="1" x14ac:dyDescent="0.3">
      <c r="A95" s="54"/>
      <c r="B95" s="42" t="s">
        <v>81</v>
      </c>
      <c r="C95" s="55"/>
      <c r="D95" s="44">
        <f>SUM(D91:D94)</f>
        <v>96000</v>
      </c>
      <c r="E95" s="44">
        <f>SUM(E91:E94)</f>
        <v>53838.850000000006</v>
      </c>
      <c r="F95" s="45">
        <f>E95/D95*100</f>
        <v>56.082135416666667</v>
      </c>
    </row>
    <row r="96" spans="1:6" ht="30" x14ac:dyDescent="0.25">
      <c r="A96" s="242" t="s">
        <v>26</v>
      </c>
      <c r="B96" s="56" t="s">
        <v>87</v>
      </c>
      <c r="C96" s="46" t="s">
        <v>5</v>
      </c>
      <c r="D96" s="92">
        <v>0</v>
      </c>
      <c r="E96" s="92">
        <v>0</v>
      </c>
      <c r="F96" s="93">
        <v>0</v>
      </c>
    </row>
    <row r="97" spans="1:6" ht="25.5" x14ac:dyDescent="0.25">
      <c r="A97" s="243"/>
      <c r="B97" s="50"/>
      <c r="C97" s="89" t="s">
        <v>7</v>
      </c>
      <c r="D97" s="48">
        <v>16685</v>
      </c>
      <c r="E97" s="48">
        <v>0</v>
      </c>
      <c r="F97" s="49">
        <f>E97/D97*100</f>
        <v>0</v>
      </c>
    </row>
    <row r="98" spans="1:6" ht="38.25" x14ac:dyDescent="0.25">
      <c r="A98" s="243"/>
      <c r="B98" s="50"/>
      <c r="C98" s="89" t="s">
        <v>8</v>
      </c>
      <c r="D98" s="48">
        <v>47151</v>
      </c>
      <c r="E98" s="48">
        <v>12089.6</v>
      </c>
      <c r="F98" s="49">
        <f>E98/D98*100</f>
        <v>25.640177302708324</v>
      </c>
    </row>
    <row r="99" spans="1:6" ht="16.5" thickBot="1" x14ac:dyDescent="0.3">
      <c r="A99" s="244"/>
      <c r="B99" s="58"/>
      <c r="C99" s="51" t="s">
        <v>6</v>
      </c>
      <c r="D99" s="91">
        <v>0</v>
      </c>
      <c r="E99" s="91">
        <v>0</v>
      </c>
      <c r="F99" s="94">
        <v>0</v>
      </c>
    </row>
    <row r="100" spans="1:6" ht="16.5" thickBot="1" x14ac:dyDescent="0.3">
      <c r="A100" s="54"/>
      <c r="B100" s="42" t="s">
        <v>81</v>
      </c>
      <c r="C100" s="175"/>
      <c r="D100" s="44">
        <f>SUM(D96:D99)</f>
        <v>63836</v>
      </c>
      <c r="E100" s="44">
        <f>SUM(E96:E99)</f>
        <v>12089.6</v>
      </c>
      <c r="F100" s="45">
        <f>E100/D100*100</f>
        <v>18.938529983081647</v>
      </c>
    </row>
    <row r="101" spans="1:6" ht="29.25" customHeight="1" x14ac:dyDescent="0.25">
      <c r="A101" s="245" t="s">
        <v>221</v>
      </c>
      <c r="B101" s="257" t="s">
        <v>220</v>
      </c>
      <c r="C101" s="99" t="s">
        <v>5</v>
      </c>
      <c r="D101" s="4">
        <v>0</v>
      </c>
      <c r="E101" s="4">
        <v>0</v>
      </c>
      <c r="F101" s="82">
        <v>0</v>
      </c>
    </row>
    <row r="102" spans="1:6" ht="25.5" x14ac:dyDescent="0.25">
      <c r="A102" s="245"/>
      <c r="B102" s="257"/>
      <c r="C102" s="89" t="s">
        <v>7</v>
      </c>
      <c r="D102" s="48">
        <v>0</v>
      </c>
      <c r="E102" s="48">
        <v>0</v>
      </c>
      <c r="F102" s="76">
        <v>0</v>
      </c>
    </row>
    <row r="103" spans="1:6" ht="38.25" x14ac:dyDescent="0.25">
      <c r="A103" s="245"/>
      <c r="B103" s="257"/>
      <c r="C103" s="89" t="s">
        <v>8</v>
      </c>
      <c r="D103" s="48">
        <v>0</v>
      </c>
      <c r="E103" s="48">
        <v>0</v>
      </c>
      <c r="F103" s="76">
        <v>0</v>
      </c>
    </row>
    <row r="104" spans="1:6" ht="16.5" thickBot="1" x14ac:dyDescent="0.3">
      <c r="A104" s="245"/>
      <c r="B104" s="257"/>
      <c r="C104" s="51" t="s">
        <v>6</v>
      </c>
      <c r="D104" s="52">
        <v>0</v>
      </c>
      <c r="E104" s="52">
        <v>0</v>
      </c>
      <c r="F104" s="95">
        <v>0</v>
      </c>
    </row>
    <row r="105" spans="1:6" ht="16.5" thickBot="1" x14ac:dyDescent="0.3">
      <c r="A105" s="80"/>
      <c r="B105" s="42" t="s">
        <v>81</v>
      </c>
      <c r="C105" s="55"/>
      <c r="D105" s="44">
        <v>0</v>
      </c>
      <c r="E105" s="44">
        <v>0</v>
      </c>
      <c r="F105" s="45">
        <v>0</v>
      </c>
    </row>
    <row r="106" spans="1:6" ht="25.5" x14ac:dyDescent="0.25">
      <c r="A106" s="259" t="s">
        <v>222</v>
      </c>
      <c r="B106" s="257" t="s">
        <v>23</v>
      </c>
      <c r="C106" s="46" t="s">
        <v>5</v>
      </c>
      <c r="D106" s="4">
        <v>0</v>
      </c>
      <c r="E106" s="4">
        <v>0</v>
      </c>
      <c r="F106" s="82">
        <v>0</v>
      </c>
    </row>
    <row r="107" spans="1:6" ht="25.5" x14ac:dyDescent="0.25">
      <c r="A107" s="260"/>
      <c r="B107" s="257"/>
      <c r="C107" s="47" t="s">
        <v>7</v>
      </c>
      <c r="D107" s="48">
        <v>17381</v>
      </c>
      <c r="E107" s="48">
        <v>8171.66</v>
      </c>
      <c r="F107" s="49">
        <f>E107/D107*100</f>
        <v>47.014901329037457</v>
      </c>
    </row>
    <row r="108" spans="1:6" ht="38.25" x14ac:dyDescent="0.25">
      <c r="A108" s="260"/>
      <c r="B108" s="257"/>
      <c r="C108" s="47" t="s">
        <v>8</v>
      </c>
      <c r="D108" s="48">
        <v>0</v>
      </c>
      <c r="E108" s="48">
        <v>0</v>
      </c>
      <c r="F108" s="76">
        <v>0</v>
      </c>
    </row>
    <row r="109" spans="1:6" ht="16.5" thickBot="1" x14ac:dyDescent="0.3">
      <c r="A109" s="261"/>
      <c r="B109" s="258"/>
      <c r="C109" s="66" t="s">
        <v>6</v>
      </c>
      <c r="D109" s="52">
        <v>0</v>
      </c>
      <c r="E109" s="52">
        <v>0</v>
      </c>
      <c r="F109" s="95">
        <v>0</v>
      </c>
    </row>
    <row r="110" spans="1:6" ht="16.5" thickBot="1" x14ac:dyDescent="0.3">
      <c r="A110" s="54"/>
      <c r="B110" s="42" t="s">
        <v>81</v>
      </c>
      <c r="C110" s="96"/>
      <c r="D110" s="44">
        <f>SUM(D106:D109)</f>
        <v>17381</v>
      </c>
      <c r="E110" s="44">
        <f>SUM(E106:E109)</f>
        <v>8171.66</v>
      </c>
      <c r="F110" s="45">
        <f>E110/D110*100</f>
        <v>47.014901329037457</v>
      </c>
    </row>
    <row r="111" spans="1:6" ht="30" x14ac:dyDescent="0.25">
      <c r="A111" s="242" t="s">
        <v>153</v>
      </c>
      <c r="B111" s="217" t="s">
        <v>74</v>
      </c>
      <c r="C111" s="46" t="s">
        <v>5</v>
      </c>
      <c r="D111" s="48">
        <v>0</v>
      </c>
      <c r="E111" s="48">
        <v>0</v>
      </c>
      <c r="F111" s="49">
        <v>0</v>
      </c>
    </row>
    <row r="112" spans="1:6" ht="25.5" x14ac:dyDescent="0.25">
      <c r="A112" s="243"/>
      <c r="B112" s="50"/>
      <c r="C112" s="47" t="s">
        <v>7</v>
      </c>
      <c r="D112" s="48">
        <v>0</v>
      </c>
      <c r="E112" s="48">
        <v>0</v>
      </c>
      <c r="F112" s="49">
        <v>0</v>
      </c>
    </row>
    <row r="113" spans="1:6" ht="38.25" x14ac:dyDescent="0.25">
      <c r="A113" s="243"/>
      <c r="B113" s="50"/>
      <c r="C113" s="47" t="s">
        <v>8</v>
      </c>
      <c r="D113" s="48">
        <v>2000</v>
      </c>
      <c r="E113" s="48">
        <v>1123.48</v>
      </c>
      <c r="F113" s="49">
        <f>E113/D113*100</f>
        <v>56.173999999999999</v>
      </c>
    </row>
    <row r="114" spans="1:6" ht="16.5" thickBot="1" x14ac:dyDescent="0.3">
      <c r="A114" s="244"/>
      <c r="B114" s="58"/>
      <c r="C114" s="51" t="s">
        <v>6</v>
      </c>
      <c r="D114" s="48">
        <v>0</v>
      </c>
      <c r="E114" s="48">
        <v>0</v>
      </c>
      <c r="F114" s="49">
        <v>0</v>
      </c>
    </row>
    <row r="115" spans="1:6" ht="16.5" thickBot="1" x14ac:dyDescent="0.3">
      <c r="A115" s="54"/>
      <c r="B115" s="42" t="s">
        <v>81</v>
      </c>
      <c r="C115" s="55"/>
      <c r="D115" s="44">
        <f>SUM(D111:D114)</f>
        <v>2000</v>
      </c>
      <c r="E115" s="44">
        <f>SUM(E111:E114)</f>
        <v>1123.48</v>
      </c>
      <c r="F115" s="45">
        <f>E115/D115*100</f>
        <v>56.173999999999999</v>
      </c>
    </row>
    <row r="116" spans="1:6" ht="25.5" x14ac:dyDescent="0.25">
      <c r="A116" s="242" t="s">
        <v>224</v>
      </c>
      <c r="B116" s="257" t="s">
        <v>225</v>
      </c>
      <c r="C116" s="99" t="s">
        <v>5</v>
      </c>
      <c r="D116" s="4">
        <v>0</v>
      </c>
      <c r="E116" s="4">
        <v>0</v>
      </c>
      <c r="F116" s="9">
        <v>0</v>
      </c>
    </row>
    <row r="117" spans="1:6" ht="25.5" x14ac:dyDescent="0.25">
      <c r="A117" s="243"/>
      <c r="B117" s="257"/>
      <c r="C117" s="34" t="s">
        <v>7</v>
      </c>
      <c r="D117" s="48">
        <v>0</v>
      </c>
      <c r="E117" s="48">
        <v>0</v>
      </c>
      <c r="F117" s="49">
        <v>0</v>
      </c>
    </row>
    <row r="118" spans="1:6" ht="31.5" customHeight="1" x14ac:dyDescent="0.25">
      <c r="A118" s="243"/>
      <c r="B118" s="257"/>
      <c r="C118" s="34" t="s">
        <v>8</v>
      </c>
      <c r="D118" s="48">
        <v>0</v>
      </c>
      <c r="E118" s="48">
        <v>0</v>
      </c>
      <c r="F118" s="49">
        <v>0</v>
      </c>
    </row>
    <row r="119" spans="1:6" ht="31.5" customHeight="1" thickBot="1" x14ac:dyDescent="0.3">
      <c r="A119" s="243"/>
      <c r="B119" s="257"/>
      <c r="C119" s="178" t="s">
        <v>6</v>
      </c>
      <c r="D119" s="52">
        <v>0</v>
      </c>
      <c r="E119" s="52">
        <v>0</v>
      </c>
      <c r="F119" s="53">
        <v>0</v>
      </c>
    </row>
    <row r="120" spans="1:6" ht="19.5" customHeight="1" thickBot="1" x14ac:dyDescent="0.3">
      <c r="A120" s="80"/>
      <c r="B120" s="42" t="s">
        <v>81</v>
      </c>
      <c r="C120" s="55"/>
      <c r="D120" s="44">
        <v>0</v>
      </c>
      <c r="E120" s="44">
        <v>0</v>
      </c>
      <c r="F120" s="59">
        <v>0</v>
      </c>
    </row>
    <row r="121" spans="1:6" ht="25.5" x14ac:dyDescent="0.25">
      <c r="A121" s="250" t="s">
        <v>27</v>
      </c>
      <c r="B121" s="247" t="s">
        <v>88</v>
      </c>
      <c r="C121" s="99" t="s">
        <v>5</v>
      </c>
      <c r="D121" s="4">
        <f t="shared" ref="D121:E123" si="6">D126+D131+D136</f>
        <v>7957.25</v>
      </c>
      <c r="E121" s="4">
        <f t="shared" si="6"/>
        <v>4738.1297299999997</v>
      </c>
      <c r="F121" s="103">
        <f>E121/D121*100</f>
        <v>59.544814226020293</v>
      </c>
    </row>
    <row r="122" spans="1:6" ht="25.5" x14ac:dyDescent="0.25">
      <c r="A122" s="250"/>
      <c r="B122" s="247"/>
      <c r="C122" s="34" t="s">
        <v>7</v>
      </c>
      <c r="D122" s="48">
        <f t="shared" si="6"/>
        <v>48874.58</v>
      </c>
      <c r="E122" s="48">
        <f t="shared" si="6"/>
        <v>1579.37</v>
      </c>
      <c r="F122" s="76">
        <f>E122/D122*100</f>
        <v>3.231475339532329</v>
      </c>
    </row>
    <row r="123" spans="1:6" ht="38.25" x14ac:dyDescent="0.25">
      <c r="A123" s="250"/>
      <c r="B123" s="247"/>
      <c r="C123" s="34" t="s">
        <v>8</v>
      </c>
      <c r="D123" s="48">
        <f t="shared" si="6"/>
        <v>698032.83</v>
      </c>
      <c r="E123" s="48">
        <f t="shared" si="6"/>
        <v>349247.32</v>
      </c>
      <c r="F123" s="82">
        <f>E123/D123*100</f>
        <v>50.03307938969003</v>
      </c>
    </row>
    <row r="124" spans="1:6" ht="16.5" thickBot="1" x14ac:dyDescent="0.3">
      <c r="A124" s="251"/>
      <c r="B124" s="248"/>
      <c r="C124" s="38" t="s">
        <v>6</v>
      </c>
      <c r="D124" s="48">
        <v>0</v>
      </c>
      <c r="E124" s="48">
        <v>0</v>
      </c>
      <c r="F124" s="9">
        <v>0</v>
      </c>
    </row>
    <row r="125" spans="1:6" ht="16.5" thickBot="1" x14ac:dyDescent="0.3">
      <c r="A125" s="41"/>
      <c r="B125" s="42" t="s">
        <v>79</v>
      </c>
      <c r="C125" s="43"/>
      <c r="D125" s="44">
        <f>SUM(D121:D124)</f>
        <v>754864.65999999992</v>
      </c>
      <c r="E125" s="44">
        <f>SUM(E121:E124)</f>
        <v>355564.81972999999</v>
      </c>
      <c r="F125" s="45">
        <f>E125/D125*100</f>
        <v>47.103121734431177</v>
      </c>
    </row>
    <row r="126" spans="1:6" ht="25.5" x14ac:dyDescent="0.25">
      <c r="A126" s="242" t="s">
        <v>28</v>
      </c>
      <c r="B126" s="214" t="s">
        <v>89</v>
      </c>
      <c r="C126" s="46" t="s">
        <v>5</v>
      </c>
      <c r="D126" s="4">
        <v>0</v>
      </c>
      <c r="E126" s="4">
        <v>0</v>
      </c>
      <c r="F126" s="9">
        <v>0</v>
      </c>
    </row>
    <row r="127" spans="1:6" ht="25.5" x14ac:dyDescent="0.25">
      <c r="A127" s="243"/>
      <c r="B127" s="214"/>
      <c r="C127" s="47" t="s">
        <v>7</v>
      </c>
      <c r="D127" s="48">
        <v>46222.16</v>
      </c>
      <c r="E127" s="48">
        <v>0</v>
      </c>
      <c r="F127" s="49">
        <v>0</v>
      </c>
    </row>
    <row r="128" spans="1:6" ht="38.25" x14ac:dyDescent="0.25">
      <c r="A128" s="243"/>
      <c r="B128" s="50"/>
      <c r="C128" s="47" t="s">
        <v>8</v>
      </c>
      <c r="D128" s="48">
        <v>337297.98</v>
      </c>
      <c r="E128" s="48">
        <v>167525.63</v>
      </c>
      <c r="F128" s="49">
        <f>E128/D128*100</f>
        <v>49.666953238202019</v>
      </c>
    </row>
    <row r="129" spans="1:6" ht="16.5" thickBot="1" x14ac:dyDescent="0.3">
      <c r="A129" s="243"/>
      <c r="B129" s="50"/>
      <c r="C129" s="51" t="s">
        <v>6</v>
      </c>
      <c r="D129" s="52">
        <v>0</v>
      </c>
      <c r="E129" s="52">
        <v>0</v>
      </c>
      <c r="F129" s="53">
        <v>0</v>
      </c>
    </row>
    <row r="130" spans="1:6" ht="16.5" thickBot="1" x14ac:dyDescent="0.3">
      <c r="A130" s="54"/>
      <c r="B130" s="42" t="s">
        <v>81</v>
      </c>
      <c r="C130" s="55"/>
      <c r="D130" s="44">
        <f>SUM(D126:D129)</f>
        <v>383520.14</v>
      </c>
      <c r="E130" s="44">
        <f>SUM(E126:E129)</f>
        <v>167525.63</v>
      </c>
      <c r="F130" s="45">
        <f>E130/D130*100</f>
        <v>43.681051534868551</v>
      </c>
    </row>
    <row r="131" spans="1:6" ht="25.5" x14ac:dyDescent="0.25">
      <c r="A131" s="242" t="s">
        <v>29</v>
      </c>
      <c r="B131" s="56" t="s">
        <v>49</v>
      </c>
      <c r="C131" s="46" t="s">
        <v>5</v>
      </c>
      <c r="D131" s="48">
        <v>7957.25</v>
      </c>
      <c r="E131" s="48">
        <v>4738.1297299999997</v>
      </c>
      <c r="F131" s="49">
        <f>E131/D131*100</f>
        <v>59.544814226020293</v>
      </c>
    </row>
    <row r="132" spans="1:6" ht="25.5" x14ac:dyDescent="0.25">
      <c r="A132" s="243"/>
      <c r="B132" s="50"/>
      <c r="C132" s="47" t="s">
        <v>7</v>
      </c>
      <c r="D132" s="48">
        <v>2652.42</v>
      </c>
      <c r="E132" s="48">
        <v>1579.37</v>
      </c>
      <c r="F132" s="49">
        <f>E132/D132*100</f>
        <v>59.544491445547834</v>
      </c>
    </row>
    <row r="133" spans="1:6" ht="38.25" x14ac:dyDescent="0.25">
      <c r="A133" s="243"/>
      <c r="B133" s="50"/>
      <c r="C133" s="47" t="s">
        <v>8</v>
      </c>
      <c r="D133" s="48">
        <v>347228.85</v>
      </c>
      <c r="E133" s="48">
        <v>174869.45</v>
      </c>
      <c r="F133" s="49">
        <f>E133/D133*100</f>
        <v>50.361440300827539</v>
      </c>
    </row>
    <row r="134" spans="1:6" ht="16.5" thickBot="1" x14ac:dyDescent="0.3">
      <c r="A134" s="244"/>
      <c r="B134" s="58"/>
      <c r="C134" s="51" t="s">
        <v>6</v>
      </c>
      <c r="D134" s="48">
        <v>0</v>
      </c>
      <c r="E134" s="48">
        <v>0</v>
      </c>
      <c r="F134" s="49">
        <v>0</v>
      </c>
    </row>
    <row r="135" spans="1:6" ht="16.5" thickBot="1" x14ac:dyDescent="0.3">
      <c r="A135" s="54"/>
      <c r="B135" s="42" t="s">
        <v>81</v>
      </c>
      <c r="C135" s="55"/>
      <c r="D135" s="44">
        <f>SUM(D131:D134)</f>
        <v>357838.51999999996</v>
      </c>
      <c r="E135" s="44">
        <f>SUM(E131:E134)</f>
        <v>181186.94973000002</v>
      </c>
      <c r="F135" s="45">
        <f>E135/D135*100</f>
        <v>50.633718731566411</v>
      </c>
    </row>
    <row r="136" spans="1:6" ht="25.5" x14ac:dyDescent="0.25">
      <c r="A136" s="242" t="s">
        <v>30</v>
      </c>
      <c r="B136" s="56" t="s">
        <v>23</v>
      </c>
      <c r="C136" s="46" t="s">
        <v>5</v>
      </c>
      <c r="D136" s="48">
        <v>0</v>
      </c>
      <c r="E136" s="48">
        <v>0</v>
      </c>
      <c r="F136" s="49">
        <v>0</v>
      </c>
    </row>
    <row r="137" spans="1:6" ht="25.5" x14ac:dyDescent="0.25">
      <c r="A137" s="243"/>
      <c r="B137" s="50"/>
      <c r="C137" s="47" t="s">
        <v>7</v>
      </c>
      <c r="D137" s="48">
        <v>0</v>
      </c>
      <c r="E137" s="48">
        <v>0</v>
      </c>
      <c r="F137" s="49">
        <v>0</v>
      </c>
    </row>
    <row r="138" spans="1:6" ht="38.25" x14ac:dyDescent="0.25">
      <c r="A138" s="243"/>
      <c r="B138" s="50"/>
      <c r="C138" s="47" t="s">
        <v>8</v>
      </c>
      <c r="D138" s="48">
        <v>13506</v>
      </c>
      <c r="E138" s="48">
        <v>6852.24</v>
      </c>
      <c r="F138" s="49">
        <f>E138/D138*100</f>
        <v>50.734784540204345</v>
      </c>
    </row>
    <row r="139" spans="1:6" ht="16.5" thickBot="1" x14ac:dyDescent="0.3">
      <c r="A139" s="244"/>
      <c r="B139" s="58"/>
      <c r="C139" s="51" t="s">
        <v>6</v>
      </c>
      <c r="D139" s="48">
        <v>0</v>
      </c>
      <c r="E139" s="48">
        <v>0</v>
      </c>
      <c r="F139" s="49">
        <v>0</v>
      </c>
    </row>
    <row r="140" spans="1:6" ht="16.5" thickBot="1" x14ac:dyDescent="0.3">
      <c r="A140" s="54"/>
      <c r="B140" s="42" t="s">
        <v>81</v>
      </c>
      <c r="C140" s="55"/>
      <c r="D140" s="44">
        <f>SUM(D136:D139)</f>
        <v>13506</v>
      </c>
      <c r="E140" s="44">
        <f>SUM(E136:E139)</f>
        <v>6852.24</v>
      </c>
      <c r="F140" s="45">
        <f>E140/D140*100</f>
        <v>50.734784540204345</v>
      </c>
    </row>
    <row r="141" spans="1:6" ht="25.5" x14ac:dyDescent="0.25">
      <c r="A141" s="249" t="s">
        <v>31</v>
      </c>
      <c r="B141" s="246" t="s">
        <v>90</v>
      </c>
      <c r="C141" s="31" t="s">
        <v>5</v>
      </c>
      <c r="D141" s="48">
        <v>0</v>
      </c>
      <c r="E141" s="48">
        <v>0</v>
      </c>
      <c r="F141" s="49">
        <v>0</v>
      </c>
    </row>
    <row r="142" spans="1:6" ht="25.5" x14ac:dyDescent="0.25">
      <c r="A142" s="250"/>
      <c r="B142" s="247"/>
      <c r="C142" s="34" t="s">
        <v>7</v>
      </c>
      <c r="D142" s="48">
        <f>D147+D152+D157</f>
        <v>12080</v>
      </c>
      <c r="E142" s="48">
        <f>E147+E152+E157</f>
        <v>2706.75</v>
      </c>
      <c r="F142" s="49">
        <f>E142/D142*100</f>
        <v>22.406870860927153</v>
      </c>
    </row>
    <row r="143" spans="1:6" ht="38.25" x14ac:dyDescent="0.25">
      <c r="A143" s="250"/>
      <c r="B143" s="247"/>
      <c r="C143" s="34" t="s">
        <v>8</v>
      </c>
      <c r="D143" s="48">
        <f>D148+D153+D158</f>
        <v>1000</v>
      </c>
      <c r="E143" s="48">
        <f>E153</f>
        <v>0</v>
      </c>
      <c r="F143" s="49">
        <f>E143/D143*100</f>
        <v>0</v>
      </c>
    </row>
    <row r="144" spans="1:6" ht="16.5" thickBot="1" x14ac:dyDescent="0.3">
      <c r="A144" s="251"/>
      <c r="B144" s="248"/>
      <c r="C144" s="38" t="s">
        <v>6</v>
      </c>
      <c r="D144" s="48">
        <v>0</v>
      </c>
      <c r="E144" s="48">
        <v>0</v>
      </c>
      <c r="F144" s="49">
        <v>0</v>
      </c>
    </row>
    <row r="145" spans="1:6" ht="16.5" thickBot="1" x14ac:dyDescent="0.3">
      <c r="A145" s="41"/>
      <c r="B145" s="42" t="s">
        <v>79</v>
      </c>
      <c r="C145" s="43"/>
      <c r="D145" s="44">
        <f>SUM(D141:D144)</f>
        <v>13080</v>
      </c>
      <c r="E145" s="97">
        <f>SUM(E141:E144)</f>
        <v>2706.75</v>
      </c>
      <c r="F145" s="98">
        <f>E145/D145*100</f>
        <v>20.693807339449542</v>
      </c>
    </row>
    <row r="146" spans="1:6" ht="30" x14ac:dyDescent="0.25">
      <c r="A146" s="242" t="s">
        <v>32</v>
      </c>
      <c r="B146" s="214" t="s">
        <v>142</v>
      </c>
      <c r="C146" s="46" t="s">
        <v>5</v>
      </c>
      <c r="D146" s="4">
        <v>0</v>
      </c>
      <c r="E146" s="4">
        <v>0</v>
      </c>
      <c r="F146" s="9">
        <v>0</v>
      </c>
    </row>
    <row r="147" spans="1:6" ht="25.5" x14ac:dyDescent="0.25">
      <c r="A147" s="243"/>
      <c r="B147" s="214"/>
      <c r="C147" s="47" t="s">
        <v>7</v>
      </c>
      <c r="D147" s="48">
        <v>0</v>
      </c>
      <c r="E147" s="48">
        <v>0</v>
      </c>
      <c r="F147" s="49">
        <v>0</v>
      </c>
    </row>
    <row r="148" spans="1:6" ht="38.25" x14ac:dyDescent="0.25">
      <c r="A148" s="243"/>
      <c r="B148" s="50"/>
      <c r="C148" s="47" t="s">
        <v>8</v>
      </c>
      <c r="D148" s="48">
        <v>0</v>
      </c>
      <c r="E148" s="48">
        <v>0</v>
      </c>
      <c r="F148" s="49">
        <v>0</v>
      </c>
    </row>
    <row r="149" spans="1:6" ht="16.5" thickBot="1" x14ac:dyDescent="0.3">
      <c r="A149" s="243"/>
      <c r="B149" s="50"/>
      <c r="C149" s="51" t="s">
        <v>6</v>
      </c>
      <c r="D149" s="52">
        <v>0</v>
      </c>
      <c r="E149" s="52">
        <v>0</v>
      </c>
      <c r="F149" s="53">
        <v>0</v>
      </c>
    </row>
    <row r="150" spans="1:6" ht="16.5" thickBot="1" x14ac:dyDescent="0.3">
      <c r="A150" s="54"/>
      <c r="B150" s="42" t="s">
        <v>81</v>
      </c>
      <c r="C150" s="55"/>
      <c r="D150" s="44">
        <f>SUM(D146:D149)</f>
        <v>0</v>
      </c>
      <c r="E150" s="44">
        <f>SUM(E146:E149)</f>
        <v>0</v>
      </c>
      <c r="F150" s="45">
        <v>0</v>
      </c>
    </row>
    <row r="151" spans="1:6" ht="30" x14ac:dyDescent="0.25">
      <c r="A151" s="242" t="s">
        <v>33</v>
      </c>
      <c r="B151" s="214" t="s">
        <v>346</v>
      </c>
      <c r="C151" s="46" t="s">
        <v>5</v>
      </c>
      <c r="D151" s="4">
        <v>0</v>
      </c>
      <c r="E151" s="4">
        <v>0</v>
      </c>
      <c r="F151" s="9">
        <v>0</v>
      </c>
    </row>
    <row r="152" spans="1:6" ht="25.5" x14ac:dyDescent="0.25">
      <c r="A152" s="243"/>
      <c r="B152" s="50"/>
      <c r="C152" s="47" t="s">
        <v>7</v>
      </c>
      <c r="D152" s="4">
        <v>0</v>
      </c>
      <c r="E152" s="4">
        <v>0</v>
      </c>
      <c r="F152" s="9">
        <v>0</v>
      </c>
    </row>
    <row r="153" spans="1:6" ht="38.25" x14ac:dyDescent="0.25">
      <c r="A153" s="243"/>
      <c r="B153" s="50"/>
      <c r="C153" s="47" t="s">
        <v>8</v>
      </c>
      <c r="D153" s="48">
        <v>1000</v>
      </c>
      <c r="E153" s="48">
        <v>0</v>
      </c>
      <c r="F153" s="49">
        <f>E153/D153*100</f>
        <v>0</v>
      </c>
    </row>
    <row r="154" spans="1:6" ht="16.5" thickBot="1" x14ac:dyDescent="0.3">
      <c r="A154" s="244"/>
      <c r="B154" s="58"/>
      <c r="C154" s="51" t="s">
        <v>6</v>
      </c>
      <c r="D154" s="52">
        <v>0</v>
      </c>
      <c r="E154" s="52">
        <v>0</v>
      </c>
      <c r="F154" s="53">
        <v>0</v>
      </c>
    </row>
    <row r="155" spans="1:6" ht="16.5" thickBot="1" x14ac:dyDescent="0.3">
      <c r="A155" s="54"/>
      <c r="B155" s="42" t="s">
        <v>81</v>
      </c>
      <c r="C155" s="55"/>
      <c r="D155" s="44">
        <f>SUM(D151:D154)</f>
        <v>1000</v>
      </c>
      <c r="E155" s="44">
        <f>SUM(E151:E154)</f>
        <v>0</v>
      </c>
      <c r="F155" s="45">
        <f>E155/D155*100</f>
        <v>0</v>
      </c>
    </row>
    <row r="156" spans="1:6" ht="45" x14ac:dyDescent="0.25">
      <c r="A156" s="242" t="s">
        <v>34</v>
      </c>
      <c r="B156" s="56" t="s">
        <v>151</v>
      </c>
      <c r="C156" s="46" t="s">
        <v>5</v>
      </c>
      <c r="D156" s="4">
        <v>0</v>
      </c>
      <c r="E156" s="4">
        <v>0</v>
      </c>
      <c r="F156" s="9">
        <v>0</v>
      </c>
    </row>
    <row r="157" spans="1:6" ht="25.5" x14ac:dyDescent="0.25">
      <c r="A157" s="243"/>
      <c r="B157" s="50"/>
      <c r="C157" s="47" t="s">
        <v>7</v>
      </c>
      <c r="D157" s="4">
        <v>12080</v>
      </c>
      <c r="E157" s="4">
        <v>2706.75</v>
      </c>
      <c r="F157" s="9">
        <f>E157/D157*100</f>
        <v>22.406870860927153</v>
      </c>
    </row>
    <row r="158" spans="1:6" ht="38.25" x14ac:dyDescent="0.25">
      <c r="A158" s="243"/>
      <c r="B158" s="50"/>
      <c r="C158" s="47" t="s">
        <v>8</v>
      </c>
      <c r="D158" s="4">
        <v>0</v>
      </c>
      <c r="E158" s="4">
        <v>0</v>
      </c>
      <c r="F158" s="9">
        <v>0</v>
      </c>
    </row>
    <row r="159" spans="1:6" ht="16.5" thickBot="1" x14ac:dyDescent="0.3">
      <c r="A159" s="244"/>
      <c r="B159" s="58"/>
      <c r="C159" s="51" t="s">
        <v>6</v>
      </c>
      <c r="D159" s="4">
        <v>0</v>
      </c>
      <c r="E159" s="4">
        <v>0</v>
      </c>
      <c r="F159" s="9">
        <v>0</v>
      </c>
    </row>
    <row r="160" spans="1:6" ht="16.5" thickBot="1" x14ac:dyDescent="0.3">
      <c r="A160" s="54"/>
      <c r="B160" s="42" t="s">
        <v>81</v>
      </c>
      <c r="C160" s="55"/>
      <c r="D160" s="44">
        <f>SUM(D156:D159)</f>
        <v>12080</v>
      </c>
      <c r="E160" s="44">
        <f>SUM(E156:E159)</f>
        <v>2706.75</v>
      </c>
      <c r="F160" s="45">
        <f>E160/D160*100</f>
        <v>22.406870860927153</v>
      </c>
    </row>
    <row r="161" spans="1:6" ht="25.5" x14ac:dyDescent="0.25">
      <c r="A161" s="250" t="s">
        <v>35</v>
      </c>
      <c r="B161" s="247" t="s">
        <v>91</v>
      </c>
      <c r="C161" s="99" t="s">
        <v>5</v>
      </c>
      <c r="D161" s="4">
        <v>0</v>
      </c>
      <c r="E161" s="4">
        <v>0</v>
      </c>
      <c r="F161" s="9">
        <v>0</v>
      </c>
    </row>
    <row r="162" spans="1:6" ht="25.5" x14ac:dyDescent="0.25">
      <c r="A162" s="250"/>
      <c r="B162" s="247"/>
      <c r="C162" s="34" t="s">
        <v>7</v>
      </c>
      <c r="D162" s="48">
        <f>D167+D172+D177+D182</f>
        <v>1266.93</v>
      </c>
      <c r="E162" s="48">
        <f>E167+E172+E177+E182</f>
        <v>698.49</v>
      </c>
      <c r="F162" s="49">
        <f>E162/D162*100</f>
        <v>55.132485614832703</v>
      </c>
    </row>
    <row r="163" spans="1:6" ht="38.25" x14ac:dyDescent="0.25">
      <c r="A163" s="250"/>
      <c r="B163" s="247"/>
      <c r="C163" s="34" t="s">
        <v>8</v>
      </c>
      <c r="D163" s="48">
        <f>D168+D173+D178+D183</f>
        <v>1700</v>
      </c>
      <c r="E163" s="48">
        <f>E168+E173+E178+E183</f>
        <v>1028.5440000000001</v>
      </c>
      <c r="F163" s="49">
        <f>E163/D163*100</f>
        <v>60.50258823529412</v>
      </c>
    </row>
    <row r="164" spans="1:6" ht="16.5" thickBot="1" x14ac:dyDescent="0.3">
      <c r="A164" s="251"/>
      <c r="B164" s="248"/>
      <c r="C164" s="38" t="s">
        <v>6</v>
      </c>
      <c r="D164" s="100">
        <v>0</v>
      </c>
      <c r="E164" s="100">
        <v>0</v>
      </c>
      <c r="F164" s="101">
        <v>0</v>
      </c>
    </row>
    <row r="165" spans="1:6" ht="16.5" thickBot="1" x14ac:dyDescent="0.3">
      <c r="A165" s="41"/>
      <c r="B165" s="42" t="s">
        <v>79</v>
      </c>
      <c r="C165" s="43"/>
      <c r="D165" s="44">
        <f>SUM(D161:D164)</f>
        <v>2966.9300000000003</v>
      </c>
      <c r="E165" s="44">
        <f>SUM(E161:E164)</f>
        <v>1727.0340000000001</v>
      </c>
      <c r="F165" s="59">
        <f>E165/D165*100</f>
        <v>58.209462306154848</v>
      </c>
    </row>
    <row r="166" spans="1:6" ht="25.5" x14ac:dyDescent="0.25">
      <c r="A166" s="243" t="s">
        <v>92</v>
      </c>
      <c r="B166" s="214" t="s">
        <v>94</v>
      </c>
      <c r="C166" s="46" t="s">
        <v>5</v>
      </c>
      <c r="D166" s="4">
        <v>0</v>
      </c>
      <c r="E166" s="4">
        <v>0</v>
      </c>
      <c r="F166" s="9">
        <v>0</v>
      </c>
    </row>
    <row r="167" spans="1:6" ht="25.5" x14ac:dyDescent="0.25">
      <c r="A167" s="243"/>
      <c r="B167" s="214"/>
      <c r="C167" s="47" t="s">
        <v>7</v>
      </c>
      <c r="D167" s="48">
        <v>0</v>
      </c>
      <c r="E167" s="48">
        <v>0</v>
      </c>
      <c r="F167" s="49">
        <v>0</v>
      </c>
    </row>
    <row r="168" spans="1:6" ht="38.25" x14ac:dyDescent="0.25">
      <c r="A168" s="243"/>
      <c r="B168" s="50"/>
      <c r="C168" s="47" t="s">
        <v>8</v>
      </c>
      <c r="D168" s="48">
        <v>1700</v>
      </c>
      <c r="E168" s="48">
        <v>1028.5440000000001</v>
      </c>
      <c r="F168" s="49">
        <f>E168/D168*100</f>
        <v>60.50258823529412</v>
      </c>
    </row>
    <row r="169" spans="1:6" ht="16.5" thickBot="1" x14ac:dyDescent="0.3">
      <c r="A169" s="243"/>
      <c r="B169" s="50"/>
      <c r="C169" s="51" t="s">
        <v>6</v>
      </c>
      <c r="D169" s="52">
        <v>0</v>
      </c>
      <c r="E169" s="52">
        <v>0</v>
      </c>
      <c r="F169" s="53">
        <v>0</v>
      </c>
    </row>
    <row r="170" spans="1:6" ht="16.5" thickBot="1" x14ac:dyDescent="0.3">
      <c r="A170" s="54"/>
      <c r="B170" s="42" t="s">
        <v>81</v>
      </c>
      <c r="C170" s="55"/>
      <c r="D170" s="44">
        <f>SUM(D166:D169)</f>
        <v>1700</v>
      </c>
      <c r="E170" s="44">
        <f>SUM(E166:E169)</f>
        <v>1028.5440000000001</v>
      </c>
      <c r="F170" s="45">
        <f>E170/D170*100</f>
        <v>60.50258823529412</v>
      </c>
    </row>
    <row r="171" spans="1:6" ht="25.5" x14ac:dyDescent="0.25">
      <c r="A171" s="242" t="s">
        <v>93</v>
      </c>
      <c r="B171" s="56" t="s">
        <v>95</v>
      </c>
      <c r="C171" s="46" t="s">
        <v>5</v>
      </c>
      <c r="D171" s="4">
        <v>0</v>
      </c>
      <c r="E171" s="4">
        <v>0</v>
      </c>
      <c r="F171" s="9">
        <v>0</v>
      </c>
    </row>
    <row r="172" spans="1:6" ht="25.5" x14ac:dyDescent="0.25">
      <c r="A172" s="243"/>
      <c r="B172" s="50"/>
      <c r="C172" s="47" t="s">
        <v>7</v>
      </c>
      <c r="D172" s="48">
        <v>0</v>
      </c>
      <c r="E172" s="48">
        <v>0</v>
      </c>
      <c r="F172" s="49">
        <v>0</v>
      </c>
    </row>
    <row r="173" spans="1:6" ht="38.25" x14ac:dyDescent="0.25">
      <c r="A173" s="243"/>
      <c r="B173" s="50"/>
      <c r="C173" s="47" t="s">
        <v>8</v>
      </c>
      <c r="D173" s="48">
        <v>0</v>
      </c>
      <c r="E173" s="48">
        <v>0</v>
      </c>
      <c r="F173" s="49">
        <v>0</v>
      </c>
    </row>
    <row r="174" spans="1:6" ht="16.5" thickBot="1" x14ac:dyDescent="0.3">
      <c r="A174" s="244"/>
      <c r="B174" s="58"/>
      <c r="C174" s="51" t="s">
        <v>6</v>
      </c>
      <c r="D174" s="52">
        <v>0</v>
      </c>
      <c r="E174" s="52">
        <v>0</v>
      </c>
      <c r="F174" s="53">
        <v>0</v>
      </c>
    </row>
    <row r="175" spans="1:6" ht="16.5" thickBot="1" x14ac:dyDescent="0.3">
      <c r="A175" s="54"/>
      <c r="B175" s="42" t="s">
        <v>81</v>
      </c>
      <c r="C175" s="55"/>
      <c r="D175" s="44">
        <f>SUM(D171:D174)</f>
        <v>0</v>
      </c>
      <c r="E175" s="44">
        <f>SUM(E171:E174)</f>
        <v>0</v>
      </c>
      <c r="F175" s="45">
        <v>0</v>
      </c>
    </row>
    <row r="176" spans="1:6" ht="25.5" x14ac:dyDescent="0.25">
      <c r="A176" s="242" t="s">
        <v>145</v>
      </c>
      <c r="B176" s="102" t="s">
        <v>146</v>
      </c>
      <c r="C176" s="31" t="s">
        <v>5</v>
      </c>
      <c r="D176" s="63">
        <v>0</v>
      </c>
      <c r="E176" s="63">
        <v>0</v>
      </c>
      <c r="F176" s="103">
        <v>0</v>
      </c>
    </row>
    <row r="177" spans="1:6" ht="25.5" x14ac:dyDescent="0.25">
      <c r="A177" s="243"/>
      <c r="B177" s="104"/>
      <c r="C177" s="34" t="s">
        <v>7</v>
      </c>
      <c r="D177" s="48">
        <v>1266.93</v>
      </c>
      <c r="E177" s="48">
        <v>698.49</v>
      </c>
      <c r="F177" s="76">
        <f>E168/D168*100</f>
        <v>60.50258823529412</v>
      </c>
    </row>
    <row r="178" spans="1:6" ht="38.25" x14ac:dyDescent="0.25">
      <c r="A178" s="243"/>
      <c r="B178" s="104"/>
      <c r="C178" s="34" t="s">
        <v>8</v>
      </c>
      <c r="D178" s="48">
        <v>0</v>
      </c>
      <c r="E178" s="48">
        <v>0</v>
      </c>
      <c r="F178" s="76">
        <v>0</v>
      </c>
    </row>
    <row r="179" spans="1:6" ht="16.5" thickBot="1" x14ac:dyDescent="0.3">
      <c r="A179" s="244"/>
      <c r="B179" s="105"/>
      <c r="C179" s="38" t="s">
        <v>6</v>
      </c>
      <c r="D179" s="67">
        <v>0</v>
      </c>
      <c r="E179" s="67">
        <v>0</v>
      </c>
      <c r="F179" s="85">
        <v>0</v>
      </c>
    </row>
    <row r="180" spans="1:6" ht="16.5" thickBot="1" x14ac:dyDescent="0.3">
      <c r="A180" s="54"/>
      <c r="B180" s="106" t="s">
        <v>81</v>
      </c>
      <c r="C180" s="55"/>
      <c r="D180" s="44">
        <f>SUM(D176:D179)</f>
        <v>1266.93</v>
      </c>
      <c r="E180" s="44">
        <f>SUM(E176:E179)</f>
        <v>698.49</v>
      </c>
      <c r="F180" s="45">
        <f>F177</f>
        <v>60.50258823529412</v>
      </c>
    </row>
    <row r="181" spans="1:6" ht="32.25" customHeight="1" x14ac:dyDescent="0.25">
      <c r="A181" s="242" t="s">
        <v>360</v>
      </c>
      <c r="B181" s="252" t="s">
        <v>361</v>
      </c>
      <c r="C181" s="62" t="s">
        <v>5</v>
      </c>
      <c r="D181" s="63">
        <v>0</v>
      </c>
      <c r="E181" s="63">
        <v>0</v>
      </c>
      <c r="F181" s="103">
        <v>0</v>
      </c>
    </row>
    <row r="182" spans="1:6" ht="35.25" customHeight="1" x14ac:dyDescent="0.25">
      <c r="A182" s="243"/>
      <c r="B182" s="253"/>
      <c r="C182" s="47" t="s">
        <v>7</v>
      </c>
      <c r="D182" s="48">
        <v>0</v>
      </c>
      <c r="E182" s="48">
        <v>0</v>
      </c>
      <c r="F182" s="76">
        <v>0</v>
      </c>
    </row>
    <row r="183" spans="1:6" ht="42" customHeight="1" x14ac:dyDescent="0.25">
      <c r="A183" s="243"/>
      <c r="B183" s="253"/>
      <c r="C183" s="47" t="s">
        <v>8</v>
      </c>
      <c r="D183" s="48">
        <v>0</v>
      </c>
      <c r="E183" s="48">
        <v>0</v>
      </c>
      <c r="F183" s="76">
        <v>0</v>
      </c>
    </row>
    <row r="184" spans="1:6" ht="16.5" thickBot="1" x14ac:dyDescent="0.3">
      <c r="A184" s="244"/>
      <c r="B184" s="254"/>
      <c r="C184" s="66" t="s">
        <v>6</v>
      </c>
      <c r="D184" s="67">
        <v>0</v>
      </c>
      <c r="E184" s="67">
        <v>0</v>
      </c>
      <c r="F184" s="85">
        <v>0</v>
      </c>
    </row>
    <row r="185" spans="1:6" ht="16.5" thickBot="1" x14ac:dyDescent="0.3">
      <c r="A185" s="107"/>
      <c r="B185" s="42" t="s">
        <v>81</v>
      </c>
      <c r="C185" s="55"/>
      <c r="D185" s="44">
        <f>SUM(D181:D184)</f>
        <v>0</v>
      </c>
      <c r="E185" s="44">
        <f>SUM(E181:E184)</f>
        <v>0</v>
      </c>
      <c r="F185" s="59">
        <f>SUM(F181:F184)</f>
        <v>0</v>
      </c>
    </row>
    <row r="186" spans="1:6" ht="25.5" x14ac:dyDescent="0.25">
      <c r="A186" s="250" t="s">
        <v>36</v>
      </c>
      <c r="B186" s="247" t="s">
        <v>96</v>
      </c>
      <c r="C186" s="99" t="s">
        <v>5</v>
      </c>
      <c r="D186" s="4">
        <v>0</v>
      </c>
      <c r="E186" s="4">
        <v>0</v>
      </c>
      <c r="F186" s="9">
        <v>0</v>
      </c>
    </row>
    <row r="187" spans="1:6" ht="25.5" x14ac:dyDescent="0.25">
      <c r="A187" s="250"/>
      <c r="B187" s="247"/>
      <c r="C187" s="34" t="s">
        <v>7</v>
      </c>
      <c r="D187" s="37">
        <f>D192+D197+D202+D207+D212+D217</f>
        <v>43919</v>
      </c>
      <c r="E187" s="37">
        <f>E192+E197+E202+E207+E212+E217</f>
        <v>16533.990000000002</v>
      </c>
      <c r="F187" s="36">
        <f>E187/D187*100</f>
        <v>37.646553883285144</v>
      </c>
    </row>
    <row r="188" spans="1:6" ht="38.25" x14ac:dyDescent="0.25">
      <c r="A188" s="250"/>
      <c r="B188" s="247"/>
      <c r="C188" s="34" t="s">
        <v>8</v>
      </c>
      <c r="D188" s="37">
        <f>D193+D198+D203+D208+D213+D218</f>
        <v>206157.49</v>
      </c>
      <c r="E188" s="37">
        <f>E193+E198+E203+E208+E213+E218</f>
        <v>68483.749000000011</v>
      </c>
      <c r="F188" s="36">
        <f>E188/D188*100</f>
        <v>33.219141831810241</v>
      </c>
    </row>
    <row r="189" spans="1:6" ht="16.5" thickBot="1" x14ac:dyDescent="0.3">
      <c r="A189" s="251"/>
      <c r="B189" s="248"/>
      <c r="C189" s="38" t="s">
        <v>6</v>
      </c>
      <c r="D189" s="67">
        <v>0</v>
      </c>
      <c r="E189" s="67">
        <v>0</v>
      </c>
      <c r="F189" s="68">
        <v>0</v>
      </c>
    </row>
    <row r="190" spans="1:6" ht="16.5" thickBot="1" x14ac:dyDescent="0.3">
      <c r="A190" s="41"/>
      <c r="B190" s="42" t="s">
        <v>79</v>
      </c>
      <c r="C190" s="43"/>
      <c r="D190" s="108">
        <f>D187+D188</f>
        <v>250076.49</v>
      </c>
      <c r="E190" s="108">
        <f>E188+E187</f>
        <v>85017.739000000016</v>
      </c>
      <c r="F190" s="109">
        <f>E190/D190*100</f>
        <v>33.996693971512485</v>
      </c>
    </row>
    <row r="191" spans="1:6" ht="25.5" x14ac:dyDescent="0.25">
      <c r="A191" s="243" t="s">
        <v>37</v>
      </c>
      <c r="B191" s="214" t="s">
        <v>39</v>
      </c>
      <c r="C191" s="46" t="s">
        <v>5</v>
      </c>
      <c r="D191" s="4">
        <v>0</v>
      </c>
      <c r="E191" s="4">
        <v>0</v>
      </c>
      <c r="F191" s="9">
        <v>0</v>
      </c>
    </row>
    <row r="192" spans="1:6" ht="25.5" x14ac:dyDescent="0.25">
      <c r="A192" s="243"/>
      <c r="B192" s="214"/>
      <c r="C192" s="47" t="s">
        <v>7</v>
      </c>
      <c r="D192" s="48">
        <v>43919</v>
      </c>
      <c r="E192" s="48">
        <v>16533.990000000002</v>
      </c>
      <c r="F192" s="49">
        <f>E192/D192*100</f>
        <v>37.646553883285144</v>
      </c>
    </row>
    <row r="193" spans="1:6" ht="38.25" x14ac:dyDescent="0.25">
      <c r="A193" s="243"/>
      <c r="B193" s="50"/>
      <c r="C193" s="47" t="s">
        <v>8</v>
      </c>
      <c r="D193" s="48">
        <v>121223</v>
      </c>
      <c r="E193" s="48">
        <v>40996.83</v>
      </c>
      <c r="F193" s="49">
        <f>E193/D193*100</f>
        <v>33.819349463385663</v>
      </c>
    </row>
    <row r="194" spans="1:6" ht="16.5" thickBot="1" x14ac:dyDescent="0.3">
      <c r="A194" s="243"/>
      <c r="B194" s="50"/>
      <c r="C194" s="51" t="s">
        <v>6</v>
      </c>
      <c r="D194" s="52">
        <v>0</v>
      </c>
      <c r="E194" s="52">
        <v>0</v>
      </c>
      <c r="F194" s="53">
        <v>0</v>
      </c>
    </row>
    <row r="195" spans="1:6" ht="16.5" thickBot="1" x14ac:dyDescent="0.3">
      <c r="A195" s="54"/>
      <c r="B195" s="42" t="s">
        <v>81</v>
      </c>
      <c r="C195" s="55"/>
      <c r="D195" s="44">
        <f>SUM(D191:D194)</f>
        <v>165142</v>
      </c>
      <c r="E195" s="44">
        <f>SUM(E191:E194)</f>
        <v>57530.820000000007</v>
      </c>
      <c r="F195" s="45">
        <f>E195/D195*100</f>
        <v>34.837182545930176</v>
      </c>
    </row>
    <row r="196" spans="1:6" ht="45" x14ac:dyDescent="0.25">
      <c r="A196" s="242" t="s">
        <v>38</v>
      </c>
      <c r="B196" s="56" t="s">
        <v>347</v>
      </c>
      <c r="C196" s="46" t="s">
        <v>5</v>
      </c>
      <c r="D196" s="4">
        <v>0</v>
      </c>
      <c r="E196" s="4">
        <v>0</v>
      </c>
      <c r="F196" s="9">
        <v>0</v>
      </c>
    </row>
    <row r="197" spans="1:6" ht="25.5" x14ac:dyDescent="0.25">
      <c r="A197" s="243"/>
      <c r="B197" s="50"/>
      <c r="C197" s="47" t="s">
        <v>7</v>
      </c>
      <c r="D197" s="4">
        <v>0</v>
      </c>
      <c r="E197" s="4">
        <v>0</v>
      </c>
      <c r="F197" s="9">
        <v>0</v>
      </c>
    </row>
    <row r="198" spans="1:6" ht="38.25" x14ac:dyDescent="0.25">
      <c r="A198" s="243"/>
      <c r="B198" s="50"/>
      <c r="C198" s="47" t="s">
        <v>8</v>
      </c>
      <c r="D198" s="48">
        <v>4450</v>
      </c>
      <c r="E198" s="48">
        <v>0</v>
      </c>
      <c r="F198" s="49">
        <f>E198/D198*100</f>
        <v>0</v>
      </c>
    </row>
    <row r="199" spans="1:6" ht="16.5" thickBot="1" x14ac:dyDescent="0.3">
      <c r="A199" s="244"/>
      <c r="B199" s="58"/>
      <c r="C199" s="51" t="s">
        <v>6</v>
      </c>
      <c r="D199" s="52">
        <v>0</v>
      </c>
      <c r="E199" s="52">
        <v>0</v>
      </c>
      <c r="F199" s="53">
        <v>0</v>
      </c>
    </row>
    <row r="200" spans="1:6" ht="16.5" thickBot="1" x14ac:dyDescent="0.3">
      <c r="A200" s="54"/>
      <c r="B200" s="42" t="s">
        <v>81</v>
      </c>
      <c r="C200" s="55"/>
      <c r="D200" s="44">
        <f>SUM(D196:D199)</f>
        <v>4450</v>
      </c>
      <c r="E200" s="44">
        <f>SUM(E196:E199)</f>
        <v>0</v>
      </c>
      <c r="F200" s="45">
        <f>E200/D200*100</f>
        <v>0</v>
      </c>
    </row>
    <row r="201" spans="1:6" ht="45" x14ac:dyDescent="0.25">
      <c r="A201" s="242" t="s">
        <v>50</v>
      </c>
      <c r="B201" s="56" t="s">
        <v>348</v>
      </c>
      <c r="C201" s="46" t="s">
        <v>5</v>
      </c>
      <c r="D201" s="4">
        <v>0</v>
      </c>
      <c r="E201" s="4">
        <v>0</v>
      </c>
      <c r="F201" s="9">
        <v>0</v>
      </c>
    </row>
    <row r="202" spans="1:6" ht="25.5" x14ac:dyDescent="0.25">
      <c r="A202" s="243"/>
      <c r="B202" s="50"/>
      <c r="C202" s="47" t="s">
        <v>7</v>
      </c>
      <c r="D202" s="4">
        <v>0</v>
      </c>
      <c r="E202" s="4">
        <v>0</v>
      </c>
      <c r="F202" s="9">
        <v>0</v>
      </c>
    </row>
    <row r="203" spans="1:6" ht="38.25" x14ac:dyDescent="0.25">
      <c r="A203" s="243"/>
      <c r="B203" s="50"/>
      <c r="C203" s="47" t="s">
        <v>8</v>
      </c>
      <c r="D203" s="48">
        <v>14800</v>
      </c>
      <c r="E203" s="48">
        <v>2759.33</v>
      </c>
      <c r="F203" s="49">
        <f>E203/D203*100</f>
        <v>18.644121621621622</v>
      </c>
    </row>
    <row r="204" spans="1:6" ht="16.5" thickBot="1" x14ac:dyDescent="0.3">
      <c r="A204" s="244"/>
      <c r="B204" s="58"/>
      <c r="C204" s="51" t="s">
        <v>6</v>
      </c>
      <c r="D204" s="4">
        <v>0</v>
      </c>
      <c r="E204" s="4">
        <v>0</v>
      </c>
      <c r="F204" s="9">
        <v>0</v>
      </c>
    </row>
    <row r="205" spans="1:6" ht="16.5" thickBot="1" x14ac:dyDescent="0.3">
      <c r="A205" s="54"/>
      <c r="B205" s="42" t="s">
        <v>81</v>
      </c>
      <c r="C205" s="55"/>
      <c r="D205" s="44">
        <f>SUM(D201:D204)</f>
        <v>14800</v>
      </c>
      <c r="E205" s="44">
        <f>SUM(E201:E204)</f>
        <v>2759.33</v>
      </c>
      <c r="F205" s="45">
        <f>E205/D205*100</f>
        <v>18.644121621621622</v>
      </c>
    </row>
    <row r="206" spans="1:6" ht="45" x14ac:dyDescent="0.25">
      <c r="A206" s="242" t="s">
        <v>51</v>
      </c>
      <c r="B206" s="56" t="s">
        <v>349</v>
      </c>
      <c r="C206" s="46" t="s">
        <v>5</v>
      </c>
      <c r="D206" s="4">
        <v>0</v>
      </c>
      <c r="E206" s="4">
        <v>0</v>
      </c>
      <c r="F206" s="9">
        <v>0</v>
      </c>
    </row>
    <row r="207" spans="1:6" ht="25.5" x14ac:dyDescent="0.25">
      <c r="A207" s="243"/>
      <c r="B207" s="50"/>
      <c r="C207" s="47" t="s">
        <v>7</v>
      </c>
      <c r="D207" s="4">
        <v>0</v>
      </c>
      <c r="E207" s="4">
        <v>0</v>
      </c>
      <c r="F207" s="9">
        <v>0</v>
      </c>
    </row>
    <row r="208" spans="1:6" ht="38.25" x14ac:dyDescent="0.25">
      <c r="A208" s="243"/>
      <c r="B208" s="50"/>
      <c r="C208" s="47" t="s">
        <v>8</v>
      </c>
      <c r="D208" s="48">
        <v>14435.13</v>
      </c>
      <c r="E208" s="48">
        <v>60</v>
      </c>
      <c r="F208" s="49">
        <f>E208/D208*100</f>
        <v>0.41565264739562446</v>
      </c>
    </row>
    <row r="209" spans="1:6" ht="16.5" thickBot="1" x14ac:dyDescent="0.3">
      <c r="A209" s="244"/>
      <c r="B209" s="58"/>
      <c r="C209" s="51" t="s">
        <v>6</v>
      </c>
      <c r="D209" s="4">
        <v>0</v>
      </c>
      <c r="E209" s="4">
        <v>0</v>
      </c>
      <c r="F209" s="9">
        <v>0</v>
      </c>
    </row>
    <row r="210" spans="1:6" ht="16.5" thickBot="1" x14ac:dyDescent="0.3">
      <c r="A210" s="54"/>
      <c r="B210" s="42" t="s">
        <v>81</v>
      </c>
      <c r="C210" s="55"/>
      <c r="D210" s="44">
        <f>SUM(D206:D209)</f>
        <v>14435.13</v>
      </c>
      <c r="E210" s="44">
        <f>SUM(E206:E209)</f>
        <v>60</v>
      </c>
      <c r="F210" s="45">
        <f>E210/D210*100</f>
        <v>0.41565264739562446</v>
      </c>
    </row>
    <row r="211" spans="1:6" ht="47.25" customHeight="1" x14ac:dyDescent="0.25">
      <c r="A211" s="242" t="s">
        <v>52</v>
      </c>
      <c r="B211" s="56" t="s">
        <v>350</v>
      </c>
      <c r="C211" s="46" t="s">
        <v>5</v>
      </c>
      <c r="D211" s="48">
        <v>0</v>
      </c>
      <c r="E211" s="48">
        <v>0</v>
      </c>
      <c r="F211" s="49">
        <v>0</v>
      </c>
    </row>
    <row r="212" spans="1:6" ht="25.5" x14ac:dyDescent="0.25">
      <c r="A212" s="262"/>
      <c r="B212" s="50"/>
      <c r="C212" s="47" t="s">
        <v>7</v>
      </c>
      <c r="D212" s="48">
        <v>0</v>
      </c>
      <c r="E212" s="48">
        <v>0</v>
      </c>
      <c r="F212" s="49">
        <v>0</v>
      </c>
    </row>
    <row r="213" spans="1:6" ht="38.25" x14ac:dyDescent="0.25">
      <c r="A213" s="262"/>
      <c r="B213" s="50"/>
      <c r="C213" s="47" t="s">
        <v>8</v>
      </c>
      <c r="D213" s="48">
        <v>5085.3599999999997</v>
      </c>
      <c r="E213" s="48">
        <v>395.01900000000001</v>
      </c>
      <c r="F213" s="49">
        <f>E213/D213*100</f>
        <v>7.7677686535466526</v>
      </c>
    </row>
    <row r="214" spans="1:6" ht="16.5" thickBot="1" x14ac:dyDescent="0.3">
      <c r="A214" s="263"/>
      <c r="B214" s="50"/>
      <c r="C214" s="51" t="s">
        <v>6</v>
      </c>
      <c r="D214" s="52">
        <v>0</v>
      </c>
      <c r="E214" s="52">
        <v>0</v>
      </c>
      <c r="F214" s="53">
        <v>0</v>
      </c>
    </row>
    <row r="215" spans="1:6" ht="16.5" thickBot="1" x14ac:dyDescent="0.3">
      <c r="A215" s="110"/>
      <c r="B215" s="111" t="s">
        <v>81</v>
      </c>
      <c r="C215" s="112"/>
      <c r="D215" s="44">
        <f>SUM(D211:D214)</f>
        <v>5085.3599999999997</v>
      </c>
      <c r="E215" s="44">
        <f>E213</f>
        <v>395.01900000000001</v>
      </c>
      <c r="F215" s="45">
        <f>E215/D215*100</f>
        <v>7.7677686535466526</v>
      </c>
    </row>
    <row r="216" spans="1:6" ht="25.5" x14ac:dyDescent="0.25">
      <c r="A216" s="242" t="s">
        <v>154</v>
      </c>
      <c r="B216" s="113" t="s">
        <v>23</v>
      </c>
      <c r="C216" s="46" t="s">
        <v>5</v>
      </c>
      <c r="D216" s="91">
        <v>0</v>
      </c>
      <c r="E216" s="91">
        <v>0</v>
      </c>
      <c r="F216" s="49">
        <v>0</v>
      </c>
    </row>
    <row r="217" spans="1:6" ht="25.5" x14ac:dyDescent="0.25">
      <c r="A217" s="262"/>
      <c r="B217" s="50"/>
      <c r="C217" s="47" t="s">
        <v>7</v>
      </c>
      <c r="D217" s="52">
        <v>0</v>
      </c>
      <c r="E217" s="52">
        <v>0</v>
      </c>
      <c r="F217" s="49">
        <v>0</v>
      </c>
    </row>
    <row r="218" spans="1:6" ht="38.25" x14ac:dyDescent="0.25">
      <c r="A218" s="262"/>
      <c r="B218" s="50"/>
      <c r="C218" s="47" t="s">
        <v>8</v>
      </c>
      <c r="D218" s="52">
        <v>46164</v>
      </c>
      <c r="E218" s="52">
        <v>24272.57</v>
      </c>
      <c r="F218" s="49">
        <f>E218/D218*100</f>
        <v>52.579000953123646</v>
      </c>
    </row>
    <row r="219" spans="1:6" ht="16.5" thickBot="1" x14ac:dyDescent="0.3">
      <c r="A219" s="263"/>
      <c r="B219" s="58"/>
      <c r="C219" s="51" t="s">
        <v>6</v>
      </c>
      <c r="D219" s="52">
        <v>0</v>
      </c>
      <c r="E219" s="52">
        <v>0</v>
      </c>
      <c r="F219" s="53">
        <v>0</v>
      </c>
    </row>
    <row r="220" spans="1:6" ht="16.5" thickBot="1" x14ac:dyDescent="0.3">
      <c r="A220" s="54"/>
      <c r="B220" s="42" t="s">
        <v>81</v>
      </c>
      <c r="C220" s="55"/>
      <c r="D220" s="44">
        <f>D216+D217+D218+D219</f>
        <v>46164</v>
      </c>
      <c r="E220" s="44">
        <f>E218</f>
        <v>24272.57</v>
      </c>
      <c r="F220" s="45">
        <f t="shared" ref="F220:F225" si="7">E220/D220*100</f>
        <v>52.579000953123646</v>
      </c>
    </row>
    <row r="221" spans="1:6" ht="25.5" x14ac:dyDescent="0.25">
      <c r="A221" s="249" t="s">
        <v>40</v>
      </c>
      <c r="B221" s="246" t="s">
        <v>41</v>
      </c>
      <c r="C221" s="31" t="s">
        <v>5</v>
      </c>
      <c r="D221" s="48">
        <f>D226+D231+D236+D241+D246</f>
        <v>1013.8</v>
      </c>
      <c r="E221" s="48">
        <f>E226+E231+E236+E241+E246</f>
        <v>18628.55</v>
      </c>
      <c r="F221" s="49">
        <f>E221/D221*100</f>
        <v>1837.4975340303808</v>
      </c>
    </row>
    <row r="222" spans="1:6" ht="25.5" x14ac:dyDescent="0.25">
      <c r="A222" s="250"/>
      <c r="B222" s="247"/>
      <c r="C222" s="34" t="s">
        <v>7</v>
      </c>
      <c r="D222" s="48">
        <f>D227+D232+D237+D242+D252+D247</f>
        <v>206008.6</v>
      </c>
      <c r="E222" s="48">
        <f>E227+E232+E237+E242+E252+E247</f>
        <v>78314.472999999998</v>
      </c>
      <c r="F222" s="49">
        <f>E222/D222*100</f>
        <v>38.015147425884159</v>
      </c>
    </row>
    <row r="223" spans="1:6" ht="38.25" x14ac:dyDescent="0.25">
      <c r="A223" s="250"/>
      <c r="B223" s="247"/>
      <c r="C223" s="34" t="s">
        <v>8</v>
      </c>
      <c r="D223" s="48">
        <f>D228+D233+D238+D243+D253+D248</f>
        <v>2624.6</v>
      </c>
      <c r="E223" s="48">
        <f>E228+E233+E238+E243+E253+E248</f>
        <v>2624.6</v>
      </c>
      <c r="F223" s="49">
        <f>E223/D223*100</f>
        <v>100</v>
      </c>
    </row>
    <row r="224" spans="1:6" ht="16.5" thickBot="1" x14ac:dyDescent="0.3">
      <c r="A224" s="251"/>
      <c r="B224" s="248"/>
      <c r="C224" s="38" t="s">
        <v>6</v>
      </c>
      <c r="D224" s="48">
        <f>D229+D234+D239+D244+D249</f>
        <v>11631.02</v>
      </c>
      <c r="E224" s="48">
        <f>E229+E234+E239+E244+E249</f>
        <v>7169</v>
      </c>
      <c r="F224" s="49">
        <f>E224/D224*100</f>
        <v>61.636898569514962</v>
      </c>
    </row>
    <row r="225" spans="1:6" ht="16.5" thickBot="1" x14ac:dyDescent="0.3">
      <c r="A225" s="41"/>
      <c r="B225" s="42" t="s">
        <v>79</v>
      </c>
      <c r="C225" s="43"/>
      <c r="D225" s="44">
        <f>SUM(D221:D224)</f>
        <v>221278.02</v>
      </c>
      <c r="E225" s="97">
        <f>SUM(E221:E224)</f>
        <v>106736.62300000001</v>
      </c>
      <c r="F225" s="98">
        <f t="shared" si="7"/>
        <v>48.236432610884719</v>
      </c>
    </row>
    <row r="226" spans="1:6" ht="25.5" x14ac:dyDescent="0.25">
      <c r="A226" s="243" t="s">
        <v>42</v>
      </c>
      <c r="B226" s="214" t="s">
        <v>152</v>
      </c>
      <c r="C226" s="46" t="s">
        <v>5</v>
      </c>
      <c r="D226" s="4">
        <v>0</v>
      </c>
      <c r="E226" s="4">
        <v>0</v>
      </c>
      <c r="F226" s="9">
        <v>0</v>
      </c>
    </row>
    <row r="227" spans="1:6" ht="25.5" x14ac:dyDescent="0.25">
      <c r="A227" s="243"/>
      <c r="B227" s="214"/>
      <c r="C227" s="47" t="s">
        <v>7</v>
      </c>
      <c r="D227" s="48">
        <v>498</v>
      </c>
      <c r="E227" s="48">
        <v>259.15300000000002</v>
      </c>
      <c r="F227" s="49">
        <f>E227/D227*100</f>
        <v>52.03875502008033</v>
      </c>
    </row>
    <row r="228" spans="1:6" ht="38.25" x14ac:dyDescent="0.25">
      <c r="A228" s="243"/>
      <c r="B228" s="50"/>
      <c r="C228" s="47" t="s">
        <v>8</v>
      </c>
      <c r="D228" s="48">
        <v>0</v>
      </c>
      <c r="E228" s="48">
        <v>0</v>
      </c>
      <c r="F228" s="49">
        <v>0</v>
      </c>
    </row>
    <row r="229" spans="1:6" ht="16.5" thickBot="1" x14ac:dyDescent="0.3">
      <c r="A229" s="243"/>
      <c r="B229" s="50"/>
      <c r="C229" s="51" t="s">
        <v>6</v>
      </c>
      <c r="D229" s="52">
        <v>0</v>
      </c>
      <c r="E229" s="52">
        <v>0</v>
      </c>
      <c r="F229" s="53">
        <v>0</v>
      </c>
    </row>
    <row r="230" spans="1:6" ht="16.5" thickBot="1" x14ac:dyDescent="0.3">
      <c r="A230" s="54"/>
      <c r="B230" s="42" t="s">
        <v>81</v>
      </c>
      <c r="C230" s="55"/>
      <c r="D230" s="44">
        <f>SUM(D226:D229)</f>
        <v>498</v>
      </c>
      <c r="E230" s="97">
        <f>SUM(E226:E229)</f>
        <v>259.15300000000002</v>
      </c>
      <c r="F230" s="59">
        <f t="shared" ref="F230:F235" si="8">E230/D230*100</f>
        <v>52.03875502008033</v>
      </c>
    </row>
    <row r="231" spans="1:6" ht="25.5" x14ac:dyDescent="0.25">
      <c r="A231" s="242" t="s">
        <v>43</v>
      </c>
      <c r="B231" s="56" t="s">
        <v>47</v>
      </c>
      <c r="C231" s="46" t="s">
        <v>5</v>
      </c>
      <c r="D231" s="48">
        <v>1013.8</v>
      </c>
      <c r="E231" s="48">
        <v>1013.7</v>
      </c>
      <c r="F231" s="9">
        <f t="shared" si="8"/>
        <v>99.990136121522994</v>
      </c>
    </row>
    <row r="232" spans="1:6" ht="25.5" x14ac:dyDescent="0.25">
      <c r="A232" s="243"/>
      <c r="B232" s="50"/>
      <c r="C232" s="47" t="s">
        <v>7</v>
      </c>
      <c r="D232" s="48">
        <v>2624.6</v>
      </c>
      <c r="E232" s="48">
        <v>2624.6</v>
      </c>
      <c r="F232" s="49">
        <f t="shared" si="8"/>
        <v>100</v>
      </c>
    </row>
    <row r="233" spans="1:6" ht="38.25" x14ac:dyDescent="0.25">
      <c r="A233" s="243"/>
      <c r="B233" s="50"/>
      <c r="C233" s="47" t="s">
        <v>8</v>
      </c>
      <c r="D233" s="48">
        <v>2624.6</v>
      </c>
      <c r="E233" s="48">
        <v>2624.6</v>
      </c>
      <c r="F233" s="49">
        <f t="shared" si="8"/>
        <v>100</v>
      </c>
    </row>
    <row r="234" spans="1:6" ht="16.5" thickBot="1" x14ac:dyDescent="0.3">
      <c r="A234" s="244"/>
      <c r="B234" s="58"/>
      <c r="C234" s="51" t="s">
        <v>6</v>
      </c>
      <c r="D234" s="48">
        <v>11631.02</v>
      </c>
      <c r="E234" s="48">
        <v>7169</v>
      </c>
      <c r="F234" s="49">
        <f t="shared" si="8"/>
        <v>61.636898569514962</v>
      </c>
    </row>
    <row r="235" spans="1:6" ht="16.5" thickBot="1" x14ac:dyDescent="0.3">
      <c r="A235" s="54"/>
      <c r="B235" s="42" t="s">
        <v>81</v>
      </c>
      <c r="C235" s="55"/>
      <c r="D235" s="44">
        <f>SUM(D231:D234)</f>
        <v>17894.02</v>
      </c>
      <c r="E235" s="44">
        <f>SUM(E231:E234)</f>
        <v>13431.9</v>
      </c>
      <c r="F235" s="45">
        <f t="shared" si="8"/>
        <v>75.063624607550452</v>
      </c>
    </row>
    <row r="236" spans="1:6" ht="45" x14ac:dyDescent="0.25">
      <c r="A236" s="242" t="s">
        <v>44</v>
      </c>
      <c r="B236" s="114" t="s">
        <v>53</v>
      </c>
      <c r="C236" s="46" t="s">
        <v>5</v>
      </c>
      <c r="D236" s="48">
        <v>0</v>
      </c>
      <c r="E236" s="48">
        <v>17614.849999999999</v>
      </c>
      <c r="F236" s="49">
        <v>0</v>
      </c>
    </row>
    <row r="237" spans="1:6" ht="25.5" x14ac:dyDescent="0.25">
      <c r="A237" s="243"/>
      <c r="B237" s="50"/>
      <c r="C237" s="47" t="s">
        <v>7</v>
      </c>
      <c r="D237" s="48">
        <v>202886</v>
      </c>
      <c r="E237" s="48">
        <v>75430.720000000001</v>
      </c>
      <c r="F237" s="49">
        <f>E237/D237*100</f>
        <v>37.178868921463284</v>
      </c>
    </row>
    <row r="238" spans="1:6" ht="38.25" x14ac:dyDescent="0.25">
      <c r="A238" s="243"/>
      <c r="B238" s="50"/>
      <c r="C238" s="47" t="s">
        <v>8</v>
      </c>
      <c r="D238" s="115">
        <v>0</v>
      </c>
      <c r="E238" s="115">
        <v>0</v>
      </c>
      <c r="F238" s="49">
        <v>0</v>
      </c>
    </row>
    <row r="239" spans="1:6" ht="16.5" thickBot="1" x14ac:dyDescent="0.3">
      <c r="A239" s="244"/>
      <c r="B239" s="58"/>
      <c r="C239" s="51" t="s">
        <v>6</v>
      </c>
      <c r="D239" s="48">
        <v>0</v>
      </c>
      <c r="E239" s="48">
        <v>0</v>
      </c>
      <c r="F239" s="49">
        <v>0</v>
      </c>
    </row>
    <row r="240" spans="1:6" ht="16.5" thickBot="1" x14ac:dyDescent="0.3">
      <c r="A240" s="54"/>
      <c r="B240" s="42" t="s">
        <v>81</v>
      </c>
      <c r="C240" s="55"/>
      <c r="D240" s="44">
        <f>SUM(D236:D239)</f>
        <v>202886</v>
      </c>
      <c r="E240" s="97">
        <f>SUM(E236:E239)</f>
        <v>93045.57</v>
      </c>
      <c r="F240" s="59">
        <f>E240/D240*100</f>
        <v>45.861010616799582</v>
      </c>
    </row>
    <row r="241" spans="1:6" ht="25.5" x14ac:dyDescent="0.25">
      <c r="A241" s="242" t="s">
        <v>45</v>
      </c>
      <c r="B241" s="56" t="s">
        <v>54</v>
      </c>
      <c r="C241" s="46" t="s">
        <v>5</v>
      </c>
      <c r="D241" s="48">
        <v>0</v>
      </c>
      <c r="E241" s="48">
        <v>0</v>
      </c>
      <c r="F241" s="49">
        <v>0</v>
      </c>
    </row>
    <row r="242" spans="1:6" ht="25.5" x14ac:dyDescent="0.25">
      <c r="A242" s="243"/>
      <c r="B242" s="50"/>
      <c r="C242" s="47" t="s">
        <v>7</v>
      </c>
      <c r="D242" s="48">
        <v>0</v>
      </c>
      <c r="E242" s="48">
        <v>0</v>
      </c>
      <c r="F242" s="49">
        <v>0</v>
      </c>
    </row>
    <row r="243" spans="1:6" ht="38.25" x14ac:dyDescent="0.25">
      <c r="A243" s="243"/>
      <c r="B243" s="50"/>
      <c r="C243" s="47" t="s">
        <v>8</v>
      </c>
      <c r="D243" s="48">
        <v>0</v>
      </c>
      <c r="E243" s="48">
        <v>0</v>
      </c>
      <c r="F243" s="49">
        <v>0</v>
      </c>
    </row>
    <row r="244" spans="1:6" ht="16.5" thickBot="1" x14ac:dyDescent="0.3">
      <c r="A244" s="244"/>
      <c r="B244" s="58"/>
      <c r="C244" s="51" t="s">
        <v>6</v>
      </c>
      <c r="D244" s="48">
        <v>0</v>
      </c>
      <c r="E244" s="48">
        <v>0</v>
      </c>
      <c r="F244" s="49">
        <v>0</v>
      </c>
    </row>
    <row r="245" spans="1:6" ht="16.5" thickBot="1" x14ac:dyDescent="0.3">
      <c r="A245" s="54"/>
      <c r="B245" s="42" t="s">
        <v>81</v>
      </c>
      <c r="C245" s="55"/>
      <c r="D245" s="44">
        <f>SUM(D241:D244)</f>
        <v>0</v>
      </c>
      <c r="E245" s="44">
        <f>SUM(E241:E244)</f>
        <v>0</v>
      </c>
      <c r="F245" s="45">
        <v>0</v>
      </c>
    </row>
    <row r="246" spans="1:6" ht="30" x14ac:dyDescent="0.25">
      <c r="A246" s="243" t="s">
        <v>46</v>
      </c>
      <c r="B246" s="114" t="s">
        <v>245</v>
      </c>
      <c r="C246" s="46" t="s">
        <v>5</v>
      </c>
      <c r="D246" s="48">
        <v>0</v>
      </c>
      <c r="E246" s="48">
        <v>0</v>
      </c>
      <c r="F246" s="82">
        <v>0</v>
      </c>
    </row>
    <row r="247" spans="1:6" ht="25.5" x14ac:dyDescent="0.25">
      <c r="A247" s="243"/>
      <c r="B247" s="50"/>
      <c r="C247" s="47" t="s">
        <v>7</v>
      </c>
      <c r="D247" s="48">
        <v>0</v>
      </c>
      <c r="E247" s="48">
        <v>0</v>
      </c>
      <c r="F247" s="49">
        <v>0</v>
      </c>
    </row>
    <row r="248" spans="1:6" ht="38.25" x14ac:dyDescent="0.25">
      <c r="A248" s="243"/>
      <c r="B248" s="50"/>
      <c r="C248" s="47" t="s">
        <v>8</v>
      </c>
      <c r="D248" s="48">
        <v>0</v>
      </c>
      <c r="E248" s="48">
        <v>0</v>
      </c>
      <c r="F248" s="49">
        <v>0</v>
      </c>
    </row>
    <row r="249" spans="1:6" ht="16.5" thickBot="1" x14ac:dyDescent="0.3">
      <c r="A249" s="244"/>
      <c r="B249" s="58"/>
      <c r="C249" s="51" t="s">
        <v>6</v>
      </c>
      <c r="D249" s="48">
        <v>0</v>
      </c>
      <c r="E249" s="48">
        <v>0</v>
      </c>
      <c r="F249" s="49">
        <v>0</v>
      </c>
    </row>
    <row r="250" spans="1:6" ht="16.5" thickBot="1" x14ac:dyDescent="0.3">
      <c r="A250" s="80"/>
      <c r="B250" s="170" t="s">
        <v>81</v>
      </c>
      <c r="C250" s="116"/>
      <c r="D250" s="44">
        <f>SUM(D246:D249)</f>
        <v>0</v>
      </c>
      <c r="E250" s="44">
        <f>SUM(E246:E249)</f>
        <v>0</v>
      </c>
      <c r="F250" s="45">
        <v>0</v>
      </c>
    </row>
    <row r="251" spans="1:6" ht="30" x14ac:dyDescent="0.25">
      <c r="A251" s="215"/>
      <c r="B251" s="158" t="s">
        <v>144</v>
      </c>
      <c r="C251" s="62" t="s">
        <v>5</v>
      </c>
      <c r="D251" s="63">
        <v>0</v>
      </c>
      <c r="E251" s="63">
        <v>0</v>
      </c>
      <c r="F251" s="103">
        <v>0</v>
      </c>
    </row>
    <row r="252" spans="1:6" ht="25.5" x14ac:dyDescent="0.25">
      <c r="A252" s="215" t="s">
        <v>165</v>
      </c>
      <c r="B252" s="154"/>
      <c r="C252" s="47" t="s">
        <v>7</v>
      </c>
      <c r="D252" s="48">
        <v>0</v>
      </c>
      <c r="E252" s="48">
        <v>0</v>
      </c>
      <c r="F252" s="76">
        <v>0</v>
      </c>
    </row>
    <row r="253" spans="1:6" ht="38.25" x14ac:dyDescent="0.25">
      <c r="A253" s="215"/>
      <c r="B253" s="83"/>
      <c r="C253" s="47" t="s">
        <v>8</v>
      </c>
      <c r="D253" s="48">
        <v>0</v>
      </c>
      <c r="E253" s="48">
        <v>0</v>
      </c>
      <c r="F253" s="76">
        <v>0</v>
      </c>
    </row>
    <row r="254" spans="1:6" ht="16.5" thickBot="1" x14ac:dyDescent="0.3">
      <c r="A254" s="215"/>
      <c r="B254" s="83"/>
      <c r="C254" s="51" t="s">
        <v>6</v>
      </c>
      <c r="D254" s="52">
        <v>0</v>
      </c>
      <c r="E254" s="67">
        <v>0</v>
      </c>
      <c r="F254" s="85">
        <v>0</v>
      </c>
    </row>
    <row r="255" spans="1:6" ht="16.5" thickBot="1" x14ac:dyDescent="0.3">
      <c r="A255" s="169"/>
      <c r="B255" s="174" t="s">
        <v>81</v>
      </c>
      <c r="C255" s="175"/>
      <c r="D255" s="59">
        <f>SUM(D251:D254)</f>
        <v>0</v>
      </c>
      <c r="E255" s="176">
        <f>SUM(E251:E254)</f>
        <v>0</v>
      </c>
      <c r="F255" s="45">
        <v>0</v>
      </c>
    </row>
    <row r="256" spans="1:6" ht="30" customHeight="1" x14ac:dyDescent="0.25">
      <c r="A256" s="259" t="s">
        <v>499</v>
      </c>
      <c r="B256" s="271" t="s">
        <v>23</v>
      </c>
      <c r="C256" s="171" t="s">
        <v>5</v>
      </c>
      <c r="D256" s="63">
        <v>0</v>
      </c>
      <c r="E256" s="63">
        <v>0</v>
      </c>
      <c r="F256" s="103">
        <v>0</v>
      </c>
    </row>
    <row r="257" spans="1:6" ht="25.5" x14ac:dyDescent="0.25">
      <c r="A257" s="259"/>
      <c r="B257" s="271"/>
      <c r="C257" s="172" t="s">
        <v>7</v>
      </c>
      <c r="D257" s="48">
        <v>0</v>
      </c>
      <c r="E257" s="48">
        <v>0</v>
      </c>
      <c r="F257" s="76">
        <v>0</v>
      </c>
    </row>
    <row r="258" spans="1:6" ht="38.25" x14ac:dyDescent="0.25">
      <c r="A258" s="259"/>
      <c r="B258" s="271"/>
      <c r="C258" s="172" t="s">
        <v>8</v>
      </c>
      <c r="D258" s="48">
        <v>0</v>
      </c>
      <c r="E258" s="48">
        <v>0</v>
      </c>
      <c r="F258" s="76">
        <v>0</v>
      </c>
    </row>
    <row r="259" spans="1:6" ht="16.5" thickBot="1" x14ac:dyDescent="0.3">
      <c r="A259" s="259"/>
      <c r="B259" s="104"/>
      <c r="C259" s="173" t="s">
        <v>6</v>
      </c>
      <c r="D259" s="52">
        <v>0</v>
      </c>
      <c r="E259" s="67">
        <v>0</v>
      </c>
      <c r="F259" s="85">
        <v>0</v>
      </c>
    </row>
    <row r="260" spans="1:6" ht="16.5" thickBot="1" x14ac:dyDescent="0.3">
      <c r="A260" s="169"/>
      <c r="B260" s="174" t="s">
        <v>81</v>
      </c>
      <c r="C260" s="116"/>
      <c r="D260" s="59">
        <f>SUM(D256:D259)</f>
        <v>0</v>
      </c>
      <c r="E260" s="176">
        <f>SUM(E256:E259)</f>
        <v>0</v>
      </c>
      <c r="F260" s="45">
        <v>0</v>
      </c>
    </row>
    <row r="261" spans="1:6" ht="25.5" x14ac:dyDescent="0.25">
      <c r="A261" s="269" t="s">
        <v>55</v>
      </c>
      <c r="B261" s="264" t="s">
        <v>432</v>
      </c>
      <c r="C261" s="168" t="s">
        <v>5</v>
      </c>
      <c r="D261" s="139">
        <f>D266+D271+D276+D281+D286+D291</f>
        <v>0</v>
      </c>
      <c r="E261" s="139">
        <f>E266+E271+E276+E281+E286+E291</f>
        <v>0</v>
      </c>
      <c r="F261" s="152">
        <v>0</v>
      </c>
    </row>
    <row r="262" spans="1:6" ht="25.5" x14ac:dyDescent="0.25">
      <c r="A262" s="269"/>
      <c r="B262" s="264"/>
      <c r="C262" s="161" t="s">
        <v>7</v>
      </c>
      <c r="D262" s="142">
        <f t="shared" ref="D262:E264" si="9">D267+D272+D277+D282+D287+D292</f>
        <v>64138.29</v>
      </c>
      <c r="E262" s="142">
        <f t="shared" si="9"/>
        <v>36002.123630000002</v>
      </c>
      <c r="F262" s="153">
        <f>E262/D262*100</f>
        <v>56.132029135793928</v>
      </c>
    </row>
    <row r="263" spans="1:6" ht="38.25" x14ac:dyDescent="0.25">
      <c r="A263" s="269"/>
      <c r="B263" s="264"/>
      <c r="C263" s="161" t="s">
        <v>8</v>
      </c>
      <c r="D263" s="142">
        <f t="shared" si="9"/>
        <v>131268.19</v>
      </c>
      <c r="E263" s="142">
        <f t="shared" si="9"/>
        <v>71472.797430000006</v>
      </c>
      <c r="F263" s="153">
        <f>E263/D263*100</f>
        <v>54.4479187455849</v>
      </c>
    </row>
    <row r="264" spans="1:6" ht="16.5" thickBot="1" x14ac:dyDescent="0.3">
      <c r="A264" s="270"/>
      <c r="B264" s="265"/>
      <c r="C264" s="162" t="s">
        <v>6</v>
      </c>
      <c r="D264" s="142">
        <f t="shared" si="9"/>
        <v>3500</v>
      </c>
      <c r="E264" s="142">
        <f t="shared" si="9"/>
        <v>2154.3311600000002</v>
      </c>
      <c r="F264" s="153">
        <f>E264/D264*100</f>
        <v>61.552318857142865</v>
      </c>
    </row>
    <row r="265" spans="1:6" ht="16.5" thickBot="1" x14ac:dyDescent="0.3">
      <c r="A265" s="163"/>
      <c r="B265" s="157" t="s">
        <v>79</v>
      </c>
      <c r="C265" s="164"/>
      <c r="D265" s="148">
        <f>SUM(D261:D264)</f>
        <v>198906.48</v>
      </c>
      <c r="E265" s="149">
        <f>SUM(E261:E264)</f>
        <v>109629.25222000001</v>
      </c>
      <c r="F265" s="165">
        <f>E265/D265*100</f>
        <v>55.115978232584482</v>
      </c>
    </row>
    <row r="266" spans="1:6" ht="25.5" x14ac:dyDescent="0.25">
      <c r="A266" s="266" t="s">
        <v>56</v>
      </c>
      <c r="B266" s="151" t="s">
        <v>69</v>
      </c>
      <c r="C266" s="138" t="s">
        <v>5</v>
      </c>
      <c r="D266" s="139">
        <v>0</v>
      </c>
      <c r="E266" s="139">
        <v>0</v>
      </c>
      <c r="F266" s="152">
        <v>0</v>
      </c>
    </row>
    <row r="267" spans="1:6" ht="25.5" x14ac:dyDescent="0.25">
      <c r="A267" s="267"/>
      <c r="B267" s="151"/>
      <c r="C267" s="141" t="s">
        <v>7</v>
      </c>
      <c r="D267" s="142">
        <v>0</v>
      </c>
      <c r="E267" s="142">
        <v>0</v>
      </c>
      <c r="F267" s="153">
        <v>0</v>
      </c>
    </row>
    <row r="268" spans="1:6" ht="38.25" x14ac:dyDescent="0.25">
      <c r="A268" s="267"/>
      <c r="B268" s="154"/>
      <c r="C268" s="141" t="s">
        <v>8</v>
      </c>
      <c r="D268" s="142">
        <v>30075</v>
      </c>
      <c r="E268" s="142">
        <v>25952.68115</v>
      </c>
      <c r="F268" s="153">
        <f>E268/D268*100</f>
        <v>86.293204156275976</v>
      </c>
    </row>
    <row r="269" spans="1:6" ht="16.5" thickBot="1" x14ac:dyDescent="0.3">
      <c r="A269" s="267"/>
      <c r="B269" s="154"/>
      <c r="C269" s="143" t="s">
        <v>6</v>
      </c>
      <c r="D269" s="144">
        <v>0</v>
      </c>
      <c r="E269" s="144">
        <v>0</v>
      </c>
      <c r="F269" s="155">
        <v>0</v>
      </c>
    </row>
    <row r="270" spans="1:6" ht="16.5" thickBot="1" x14ac:dyDescent="0.3">
      <c r="A270" s="156"/>
      <c r="B270" s="157" t="s">
        <v>81</v>
      </c>
      <c r="C270" s="147"/>
      <c r="D270" s="148">
        <f>SUM(D266:D269)</f>
        <v>30075</v>
      </c>
      <c r="E270" s="149">
        <f>SUM(E266:E269)</f>
        <v>25952.68115</v>
      </c>
      <c r="F270" s="150">
        <f>E270/D270*100</f>
        <v>86.293204156275976</v>
      </c>
    </row>
    <row r="271" spans="1:6" ht="25.5" x14ac:dyDescent="0.25">
      <c r="A271" s="266" t="s">
        <v>57</v>
      </c>
      <c r="B271" s="158" t="s">
        <v>75</v>
      </c>
      <c r="C271" s="138" t="s">
        <v>5</v>
      </c>
      <c r="D271" s="142">
        <v>0</v>
      </c>
      <c r="E271" s="142">
        <v>0</v>
      </c>
      <c r="F271" s="152">
        <v>0</v>
      </c>
    </row>
    <row r="272" spans="1:6" ht="25.5" x14ac:dyDescent="0.25">
      <c r="A272" s="267"/>
      <c r="B272" s="154"/>
      <c r="C272" s="141" t="s">
        <v>7</v>
      </c>
      <c r="D272" s="142">
        <v>0</v>
      </c>
      <c r="E272" s="142">
        <v>0</v>
      </c>
      <c r="F272" s="153">
        <v>0</v>
      </c>
    </row>
    <row r="273" spans="1:6" ht="38.25" x14ac:dyDescent="0.25">
      <c r="A273" s="267"/>
      <c r="B273" s="154"/>
      <c r="C273" s="141" t="s">
        <v>8</v>
      </c>
      <c r="D273" s="142">
        <v>0</v>
      </c>
      <c r="E273" s="142">
        <v>0</v>
      </c>
      <c r="F273" s="153">
        <v>0</v>
      </c>
    </row>
    <row r="274" spans="1:6" ht="16.5" thickBot="1" x14ac:dyDescent="0.3">
      <c r="A274" s="268"/>
      <c r="B274" s="159"/>
      <c r="C274" s="143" t="s">
        <v>6</v>
      </c>
      <c r="D274" s="144">
        <v>0</v>
      </c>
      <c r="E274" s="144">
        <v>0</v>
      </c>
      <c r="F274" s="155">
        <v>0</v>
      </c>
    </row>
    <row r="275" spans="1:6" ht="16.5" thickBot="1" x14ac:dyDescent="0.3">
      <c r="A275" s="156"/>
      <c r="B275" s="157" t="s">
        <v>81</v>
      </c>
      <c r="C275" s="147"/>
      <c r="D275" s="148">
        <f>SUM(D271:D274)</f>
        <v>0</v>
      </c>
      <c r="E275" s="148">
        <f>SUM(E271:E274)</f>
        <v>0</v>
      </c>
      <c r="F275" s="160">
        <v>0</v>
      </c>
    </row>
    <row r="276" spans="1:6" ht="25.5" x14ac:dyDescent="0.25">
      <c r="A276" s="266" t="s">
        <v>58</v>
      </c>
      <c r="B276" s="158" t="s">
        <v>433</v>
      </c>
      <c r="C276" s="138" t="s">
        <v>5</v>
      </c>
      <c r="D276" s="142">
        <v>0</v>
      </c>
      <c r="E276" s="142">
        <v>0</v>
      </c>
      <c r="F276" s="153">
        <v>0</v>
      </c>
    </row>
    <row r="277" spans="1:6" ht="25.5" x14ac:dyDescent="0.25">
      <c r="A277" s="267"/>
      <c r="B277" s="154"/>
      <c r="C277" s="141" t="s">
        <v>7</v>
      </c>
      <c r="D277" s="142">
        <v>60787.29</v>
      </c>
      <c r="E277" s="142">
        <v>35732.883170000001</v>
      </c>
      <c r="F277" s="153">
        <f>E277/D277*100</f>
        <v>58.783477878352528</v>
      </c>
    </row>
    <row r="278" spans="1:6" ht="38.25" x14ac:dyDescent="0.25">
      <c r="A278" s="267"/>
      <c r="B278" s="154"/>
      <c r="C278" s="141" t="s">
        <v>8</v>
      </c>
      <c r="D278" s="142">
        <v>34315.19</v>
      </c>
      <c r="E278" s="142">
        <v>14313.88869</v>
      </c>
      <c r="F278" s="153">
        <f>E278/D278*100</f>
        <v>41.71298101511313</v>
      </c>
    </row>
    <row r="279" spans="1:6" ht="16.5" thickBot="1" x14ac:dyDescent="0.3">
      <c r="A279" s="268"/>
      <c r="B279" s="159"/>
      <c r="C279" s="143" t="s">
        <v>6</v>
      </c>
      <c r="D279" s="142">
        <v>0</v>
      </c>
      <c r="E279" s="142">
        <v>0</v>
      </c>
      <c r="F279" s="153">
        <v>0</v>
      </c>
    </row>
    <row r="280" spans="1:6" ht="16.5" thickBot="1" x14ac:dyDescent="0.3">
      <c r="A280" s="156"/>
      <c r="B280" s="157" t="s">
        <v>81</v>
      </c>
      <c r="C280" s="147"/>
      <c r="D280" s="148">
        <f>SUM(D276:D279)</f>
        <v>95102.48000000001</v>
      </c>
      <c r="E280" s="148">
        <f>SUM(E276:E279)</f>
        <v>50046.771860000001</v>
      </c>
      <c r="F280" s="160">
        <f>E280/D280*100</f>
        <v>52.624044988101247</v>
      </c>
    </row>
    <row r="281" spans="1:6" ht="30" x14ac:dyDescent="0.25">
      <c r="A281" s="266" t="s">
        <v>434</v>
      </c>
      <c r="B281" s="158" t="s">
        <v>70</v>
      </c>
      <c r="C281" s="138" t="s">
        <v>5</v>
      </c>
      <c r="D281" s="142">
        <v>0</v>
      </c>
      <c r="E281" s="142">
        <v>0</v>
      </c>
      <c r="F281" s="153">
        <v>0</v>
      </c>
    </row>
    <row r="282" spans="1:6" ht="25.5" x14ac:dyDescent="0.25">
      <c r="A282" s="267"/>
      <c r="B282" s="154"/>
      <c r="C282" s="141" t="s">
        <v>7</v>
      </c>
      <c r="D282" s="142">
        <v>0</v>
      </c>
      <c r="E282" s="142">
        <v>0</v>
      </c>
      <c r="F282" s="153">
        <v>0</v>
      </c>
    </row>
    <row r="283" spans="1:6" ht="38.25" x14ac:dyDescent="0.25">
      <c r="A283" s="267"/>
      <c r="B283" s="154"/>
      <c r="C283" s="141" t="s">
        <v>8</v>
      </c>
      <c r="D283" s="142">
        <v>16966</v>
      </c>
      <c r="E283" s="142">
        <v>4722.2112100000004</v>
      </c>
      <c r="F283" s="153">
        <f>E283/D283*100</f>
        <v>27.83337975951904</v>
      </c>
    </row>
    <row r="284" spans="1:6" ht="16.5" thickBot="1" x14ac:dyDescent="0.3">
      <c r="A284" s="268"/>
      <c r="B284" s="159"/>
      <c r="C284" s="143" t="s">
        <v>6</v>
      </c>
      <c r="D284" s="142">
        <v>3500</v>
      </c>
      <c r="E284" s="142">
        <v>2154.3311600000002</v>
      </c>
      <c r="F284" s="155">
        <f>E284/D284*100</f>
        <v>61.552318857142865</v>
      </c>
    </row>
    <row r="285" spans="1:6" ht="16.5" thickBot="1" x14ac:dyDescent="0.3">
      <c r="A285" s="156"/>
      <c r="B285" s="157" t="s">
        <v>81</v>
      </c>
      <c r="C285" s="147"/>
      <c r="D285" s="148">
        <f>SUM(D281:D284)</f>
        <v>20466</v>
      </c>
      <c r="E285" s="149">
        <f>SUM(E281:E284)</f>
        <v>6876.542370000001</v>
      </c>
      <c r="F285" s="150">
        <f>E285/D285*100</f>
        <v>33.59983567868661</v>
      </c>
    </row>
    <row r="286" spans="1:6" ht="25.5" x14ac:dyDescent="0.25">
      <c r="A286" s="267" t="s">
        <v>436</v>
      </c>
      <c r="B286" s="158" t="s">
        <v>23</v>
      </c>
      <c r="C286" s="138" t="s">
        <v>5</v>
      </c>
      <c r="D286" s="139">
        <v>0</v>
      </c>
      <c r="E286" s="139">
        <v>0</v>
      </c>
      <c r="F286" s="152">
        <v>0</v>
      </c>
    </row>
    <row r="287" spans="1:6" ht="25.5" x14ac:dyDescent="0.25">
      <c r="A287" s="267"/>
      <c r="B287" s="154"/>
      <c r="C287" s="141" t="s">
        <v>7</v>
      </c>
      <c r="D287" s="142">
        <v>0</v>
      </c>
      <c r="E287" s="142">
        <v>0</v>
      </c>
      <c r="F287" s="153">
        <v>0</v>
      </c>
    </row>
    <row r="288" spans="1:6" ht="38.25" x14ac:dyDescent="0.25">
      <c r="A288" s="267"/>
      <c r="B288" s="154"/>
      <c r="C288" s="141" t="s">
        <v>8</v>
      </c>
      <c r="D288" s="142">
        <v>49912</v>
      </c>
      <c r="E288" s="142">
        <v>26484.016380000001</v>
      </c>
      <c r="F288" s="153">
        <f>E288/D288*100</f>
        <v>53.061420860714861</v>
      </c>
    </row>
    <row r="289" spans="1:6" ht="16.5" thickBot="1" x14ac:dyDescent="0.3">
      <c r="A289" s="268"/>
      <c r="B289" s="159"/>
      <c r="C289" s="143" t="s">
        <v>6</v>
      </c>
      <c r="D289" s="139">
        <v>0</v>
      </c>
      <c r="E289" s="139">
        <v>0</v>
      </c>
      <c r="F289" s="152">
        <v>0</v>
      </c>
    </row>
    <row r="290" spans="1:6" ht="16.5" thickBot="1" x14ac:dyDescent="0.3">
      <c r="A290" s="156"/>
      <c r="B290" s="157" t="s">
        <v>81</v>
      </c>
      <c r="C290" s="147"/>
      <c r="D290" s="148">
        <f>SUM(D286:D289)</f>
        <v>49912</v>
      </c>
      <c r="E290" s="149">
        <f>SUM(E286:E289)</f>
        <v>26484.016380000001</v>
      </c>
      <c r="F290" s="150">
        <f>E290/D290*100</f>
        <v>53.061420860714861</v>
      </c>
    </row>
    <row r="291" spans="1:6" ht="30" x14ac:dyDescent="0.25">
      <c r="A291" s="266" t="s">
        <v>435</v>
      </c>
      <c r="B291" s="137" t="s">
        <v>437</v>
      </c>
      <c r="C291" s="138" t="s">
        <v>5</v>
      </c>
      <c r="D291" s="139">
        <v>0</v>
      </c>
      <c r="E291" s="139">
        <v>0</v>
      </c>
      <c r="F291" s="152">
        <v>0</v>
      </c>
    </row>
    <row r="292" spans="1:6" ht="25.5" x14ac:dyDescent="0.25">
      <c r="A292" s="267"/>
      <c r="B292" s="140"/>
      <c r="C292" s="141" t="s">
        <v>7</v>
      </c>
      <c r="D292" s="142">
        <v>3351</v>
      </c>
      <c r="E292" s="142">
        <v>269.24045999999998</v>
      </c>
      <c r="F292" s="153">
        <f>E292/D292*100</f>
        <v>8.0346302596239934</v>
      </c>
    </row>
    <row r="293" spans="1:6" ht="38.25" x14ac:dyDescent="0.25">
      <c r="A293" s="267"/>
      <c r="B293" s="140"/>
      <c r="C293" s="141" t="s">
        <v>8</v>
      </c>
      <c r="D293" s="142">
        <v>0</v>
      </c>
      <c r="E293" s="142">
        <v>0</v>
      </c>
      <c r="F293" s="153">
        <v>0</v>
      </c>
    </row>
    <row r="294" spans="1:6" ht="16.5" thickBot="1" x14ac:dyDescent="0.3">
      <c r="A294" s="267"/>
      <c r="B294" s="140"/>
      <c r="C294" s="143" t="s">
        <v>6</v>
      </c>
      <c r="D294" s="144">
        <v>0</v>
      </c>
      <c r="E294" s="144">
        <v>0</v>
      </c>
      <c r="F294" s="155">
        <v>0</v>
      </c>
    </row>
    <row r="295" spans="1:6" ht="16.5" thickBot="1" x14ac:dyDescent="0.3">
      <c r="A295" s="145"/>
      <c r="B295" s="146" t="s">
        <v>81</v>
      </c>
      <c r="C295" s="147"/>
      <c r="D295" s="148">
        <f>SUM(D291:D294)</f>
        <v>3351</v>
      </c>
      <c r="E295" s="149">
        <f>SUM(E291:E294)</f>
        <v>269.24045999999998</v>
      </c>
      <c r="F295" s="150">
        <f>E295/D295*100</f>
        <v>8.0346302596239934</v>
      </c>
    </row>
    <row r="296" spans="1:6" ht="25.5" x14ac:dyDescent="0.25">
      <c r="A296" s="249" t="s">
        <v>59</v>
      </c>
      <c r="B296" s="246" t="s">
        <v>97</v>
      </c>
      <c r="C296" s="31" t="s">
        <v>5</v>
      </c>
      <c r="D296" s="63">
        <v>0</v>
      </c>
      <c r="E296" s="63">
        <v>0</v>
      </c>
      <c r="F296" s="64">
        <v>0</v>
      </c>
    </row>
    <row r="297" spans="1:6" ht="25.5" x14ac:dyDescent="0.25">
      <c r="A297" s="250"/>
      <c r="B297" s="247"/>
      <c r="C297" s="34" t="s">
        <v>7</v>
      </c>
      <c r="D297" s="117">
        <v>0</v>
      </c>
      <c r="E297" s="48">
        <v>0</v>
      </c>
      <c r="F297" s="49">
        <v>0</v>
      </c>
    </row>
    <row r="298" spans="1:6" ht="38.25" x14ac:dyDescent="0.25">
      <c r="A298" s="250"/>
      <c r="B298" s="247"/>
      <c r="C298" s="34" t="s">
        <v>8</v>
      </c>
      <c r="D298" s="48">
        <f>D303+D313+D318+D308</f>
        <v>6000</v>
      </c>
      <c r="E298" s="48">
        <f>E303+E313+E318+E308</f>
        <v>0</v>
      </c>
      <c r="F298" s="49">
        <f>E298/D298*100</f>
        <v>0</v>
      </c>
    </row>
    <row r="299" spans="1:6" ht="16.5" thickBot="1" x14ac:dyDescent="0.3">
      <c r="A299" s="251"/>
      <c r="B299" s="248"/>
      <c r="C299" s="38" t="s">
        <v>6</v>
      </c>
      <c r="D299" s="48">
        <f>D304+D314+D319+D309</f>
        <v>345000</v>
      </c>
      <c r="E299" s="48">
        <f>E304+E314+E319+E309</f>
        <v>170000</v>
      </c>
      <c r="F299" s="53">
        <f>E299/D299*100</f>
        <v>49.275362318840585</v>
      </c>
    </row>
    <row r="300" spans="1:6" ht="16.5" thickBot="1" x14ac:dyDescent="0.3">
      <c r="A300" s="41"/>
      <c r="B300" s="42" t="s">
        <v>79</v>
      </c>
      <c r="C300" s="43"/>
      <c r="D300" s="44">
        <f>SUM(D296:D299)</f>
        <v>351000</v>
      </c>
      <c r="E300" s="97">
        <f>SUM(E296:E299)</f>
        <v>170000</v>
      </c>
      <c r="F300" s="59">
        <f>E300/D300*100</f>
        <v>48.433048433048434</v>
      </c>
    </row>
    <row r="301" spans="1:6" ht="25.5" x14ac:dyDescent="0.25">
      <c r="A301" s="243" t="s">
        <v>60</v>
      </c>
      <c r="B301" s="214" t="s">
        <v>98</v>
      </c>
      <c r="C301" s="46" t="s">
        <v>5</v>
      </c>
      <c r="D301" s="4">
        <v>0</v>
      </c>
      <c r="E301" s="4">
        <v>0</v>
      </c>
      <c r="F301" s="9">
        <v>0</v>
      </c>
    </row>
    <row r="302" spans="1:6" ht="25.5" x14ac:dyDescent="0.25">
      <c r="A302" s="243"/>
      <c r="B302" s="214"/>
      <c r="C302" s="47" t="s">
        <v>7</v>
      </c>
      <c r="D302" s="48">
        <v>0</v>
      </c>
      <c r="E302" s="48">
        <v>0</v>
      </c>
      <c r="F302" s="49">
        <v>0</v>
      </c>
    </row>
    <row r="303" spans="1:6" ht="38.25" x14ac:dyDescent="0.25">
      <c r="A303" s="243"/>
      <c r="B303" s="50"/>
      <c r="C303" s="47" t="s">
        <v>8</v>
      </c>
      <c r="D303" s="48">
        <v>1000</v>
      </c>
      <c r="E303" s="48">
        <v>0</v>
      </c>
      <c r="F303" s="49">
        <v>0</v>
      </c>
    </row>
    <row r="304" spans="1:6" ht="16.5" thickBot="1" x14ac:dyDescent="0.3">
      <c r="A304" s="243"/>
      <c r="B304" s="50"/>
      <c r="C304" s="51" t="s">
        <v>6</v>
      </c>
      <c r="D304" s="52">
        <v>0</v>
      </c>
      <c r="E304" s="52">
        <v>0</v>
      </c>
      <c r="F304" s="53">
        <v>0</v>
      </c>
    </row>
    <row r="305" spans="1:6" ht="16.5" thickBot="1" x14ac:dyDescent="0.3">
      <c r="A305" s="54"/>
      <c r="B305" s="42" t="s">
        <v>81</v>
      </c>
      <c r="C305" s="55"/>
      <c r="D305" s="44">
        <f>SUM(D301:D304)</f>
        <v>1000</v>
      </c>
      <c r="E305" s="44">
        <f>SUM(E301:E304)</f>
        <v>0</v>
      </c>
      <c r="F305" s="45">
        <v>0</v>
      </c>
    </row>
    <row r="306" spans="1:6" ht="25.5" x14ac:dyDescent="0.25">
      <c r="A306" s="242" t="s">
        <v>61</v>
      </c>
      <c r="B306" s="56" t="s">
        <v>64</v>
      </c>
      <c r="C306" s="46" t="s">
        <v>5</v>
      </c>
      <c r="D306" s="48">
        <v>0</v>
      </c>
      <c r="E306" s="48">
        <v>0</v>
      </c>
      <c r="F306" s="49">
        <v>0</v>
      </c>
    </row>
    <row r="307" spans="1:6" ht="25.5" x14ac:dyDescent="0.25">
      <c r="A307" s="243"/>
      <c r="B307" s="50"/>
      <c r="C307" s="47" t="s">
        <v>7</v>
      </c>
      <c r="D307" s="48">
        <v>0</v>
      </c>
      <c r="E307" s="48">
        <v>0</v>
      </c>
      <c r="F307" s="49">
        <v>0</v>
      </c>
    </row>
    <row r="308" spans="1:6" ht="38.25" x14ac:dyDescent="0.25">
      <c r="A308" s="243"/>
      <c r="B308" s="50"/>
      <c r="C308" s="47" t="s">
        <v>8</v>
      </c>
      <c r="D308" s="48">
        <v>0</v>
      </c>
      <c r="E308" s="48">
        <v>0</v>
      </c>
      <c r="F308" s="49">
        <v>0</v>
      </c>
    </row>
    <row r="309" spans="1:6" ht="16.5" thickBot="1" x14ac:dyDescent="0.3">
      <c r="A309" s="244"/>
      <c r="B309" s="58"/>
      <c r="C309" s="51" t="s">
        <v>6</v>
      </c>
      <c r="D309" s="48">
        <v>0</v>
      </c>
      <c r="E309" s="48">
        <v>0</v>
      </c>
      <c r="F309" s="49">
        <v>0</v>
      </c>
    </row>
    <row r="310" spans="1:6" ht="16.5" thickBot="1" x14ac:dyDescent="0.3">
      <c r="A310" s="54"/>
      <c r="B310" s="42" t="s">
        <v>81</v>
      </c>
      <c r="C310" s="55"/>
      <c r="D310" s="44">
        <f>SUM(D306:D309)</f>
        <v>0</v>
      </c>
      <c r="E310" s="44">
        <f>SUM(E306:E309)</f>
        <v>0</v>
      </c>
      <c r="F310" s="45">
        <v>0</v>
      </c>
    </row>
    <row r="311" spans="1:6" ht="25.5" x14ac:dyDescent="0.25">
      <c r="A311" s="242" t="s">
        <v>62</v>
      </c>
      <c r="B311" s="56" t="s">
        <v>99</v>
      </c>
      <c r="C311" s="46" t="s">
        <v>5</v>
      </c>
      <c r="D311" s="48">
        <v>0</v>
      </c>
      <c r="E311" s="48">
        <v>0</v>
      </c>
      <c r="F311" s="49">
        <v>0</v>
      </c>
    </row>
    <row r="312" spans="1:6" ht="25.5" x14ac:dyDescent="0.25">
      <c r="A312" s="243"/>
      <c r="B312" s="50"/>
      <c r="C312" s="47" t="s">
        <v>7</v>
      </c>
      <c r="D312" s="48">
        <v>0</v>
      </c>
      <c r="E312" s="48">
        <v>0</v>
      </c>
      <c r="F312" s="49">
        <v>0</v>
      </c>
    </row>
    <row r="313" spans="1:6" ht="38.25" x14ac:dyDescent="0.25">
      <c r="A313" s="243"/>
      <c r="B313" s="50"/>
      <c r="C313" s="47" t="s">
        <v>8</v>
      </c>
      <c r="D313" s="48">
        <v>5000</v>
      </c>
      <c r="E313" s="48">
        <v>0</v>
      </c>
      <c r="F313" s="49">
        <f>E313/D313*100</f>
        <v>0</v>
      </c>
    </row>
    <row r="314" spans="1:6" ht="16.5" thickBot="1" x14ac:dyDescent="0.3">
      <c r="A314" s="244"/>
      <c r="B314" s="58"/>
      <c r="C314" s="51" t="s">
        <v>6</v>
      </c>
      <c r="D314" s="48">
        <v>0</v>
      </c>
      <c r="E314" s="48">
        <v>0</v>
      </c>
      <c r="F314" s="49">
        <v>0</v>
      </c>
    </row>
    <row r="315" spans="1:6" ht="16.5" thickBot="1" x14ac:dyDescent="0.3">
      <c r="A315" s="54"/>
      <c r="B315" s="42" t="s">
        <v>81</v>
      </c>
      <c r="C315" s="55"/>
      <c r="D315" s="44">
        <f>SUM(D311:D314)</f>
        <v>5000</v>
      </c>
      <c r="E315" s="44">
        <f>SUM(E311:E314)</f>
        <v>0</v>
      </c>
      <c r="F315" s="45">
        <f>E315/D315*100</f>
        <v>0</v>
      </c>
    </row>
    <row r="316" spans="1:6" ht="45" x14ac:dyDescent="0.25">
      <c r="A316" s="242" t="s">
        <v>63</v>
      </c>
      <c r="B316" s="114" t="s">
        <v>148</v>
      </c>
      <c r="C316" s="46" t="s">
        <v>5</v>
      </c>
      <c r="D316" s="48">
        <v>0</v>
      </c>
      <c r="E316" s="48">
        <v>0</v>
      </c>
      <c r="F316" s="49">
        <v>0</v>
      </c>
    </row>
    <row r="317" spans="1:6" ht="25.5" x14ac:dyDescent="0.25">
      <c r="A317" s="243"/>
      <c r="B317" s="50"/>
      <c r="C317" s="47" t="s">
        <v>7</v>
      </c>
      <c r="D317" s="48">
        <v>0</v>
      </c>
      <c r="E317" s="48">
        <v>0</v>
      </c>
      <c r="F317" s="49">
        <v>0</v>
      </c>
    </row>
    <row r="318" spans="1:6" ht="38.25" x14ac:dyDescent="0.25">
      <c r="A318" s="243"/>
      <c r="B318" s="50"/>
      <c r="C318" s="47" t="s">
        <v>8</v>
      </c>
      <c r="D318" s="48">
        <v>0</v>
      </c>
      <c r="E318" s="48">
        <v>0</v>
      </c>
      <c r="F318" s="49">
        <v>0</v>
      </c>
    </row>
    <row r="319" spans="1:6" ht="24.75" customHeight="1" thickBot="1" x14ac:dyDescent="0.3">
      <c r="A319" s="244"/>
      <c r="B319" s="58"/>
      <c r="C319" s="51" t="s">
        <v>6</v>
      </c>
      <c r="D319" s="37">
        <v>345000</v>
      </c>
      <c r="E319" s="37">
        <v>170000</v>
      </c>
      <c r="F319" s="49">
        <f>E319/D319*100</f>
        <v>49.275362318840585</v>
      </c>
    </row>
    <row r="320" spans="1:6" ht="16.5" thickBot="1" x14ac:dyDescent="0.3">
      <c r="A320" s="54"/>
      <c r="B320" s="42" t="s">
        <v>81</v>
      </c>
      <c r="C320" s="55"/>
      <c r="D320" s="44">
        <f>SUM(D316:D319)</f>
        <v>345000</v>
      </c>
      <c r="E320" s="44">
        <f>SUM(E316:E319)</f>
        <v>170000</v>
      </c>
      <c r="F320" s="45">
        <f>E320/D320*100</f>
        <v>49.275362318840585</v>
      </c>
    </row>
    <row r="321" spans="1:6" ht="25.5" x14ac:dyDescent="0.25">
      <c r="A321" s="249" t="s">
        <v>65</v>
      </c>
      <c r="B321" s="246" t="s">
        <v>100</v>
      </c>
      <c r="C321" s="31" t="s">
        <v>5</v>
      </c>
      <c r="D321" s="48">
        <v>0</v>
      </c>
      <c r="E321" s="48">
        <v>0</v>
      </c>
      <c r="F321" s="49">
        <v>0</v>
      </c>
    </row>
    <row r="322" spans="1:6" ht="25.5" x14ac:dyDescent="0.25">
      <c r="A322" s="250"/>
      <c r="B322" s="247"/>
      <c r="C322" s="34" t="s">
        <v>7</v>
      </c>
      <c r="D322" s="48">
        <f>D327+D332+D337+D342</f>
        <v>17271</v>
      </c>
      <c r="E322" s="48">
        <f>E327+E332+E337+E342</f>
        <v>7108.61</v>
      </c>
      <c r="F322" s="49">
        <f>E322/D322*100</f>
        <v>41.159226448960681</v>
      </c>
    </row>
    <row r="323" spans="1:6" ht="38.25" x14ac:dyDescent="0.25">
      <c r="A323" s="250"/>
      <c r="B323" s="247"/>
      <c r="C323" s="34" t="s">
        <v>8</v>
      </c>
      <c r="D323" s="48">
        <f>D328+D333+D338+D343</f>
        <v>1151634.095</v>
      </c>
      <c r="E323" s="48">
        <f>E328+E333+E338+E343</f>
        <v>649985.48400000005</v>
      </c>
      <c r="F323" s="49">
        <f>E323/D323*100</f>
        <v>56.440277933938731</v>
      </c>
    </row>
    <row r="324" spans="1:6" ht="16.5" thickBot="1" x14ac:dyDescent="0.3">
      <c r="A324" s="251"/>
      <c r="B324" s="248"/>
      <c r="C324" s="38" t="s">
        <v>6</v>
      </c>
      <c r="D324" s="37">
        <v>0</v>
      </c>
      <c r="E324" s="37">
        <v>0</v>
      </c>
      <c r="F324" s="118">
        <v>0</v>
      </c>
    </row>
    <row r="325" spans="1:6" ht="16.5" thickBot="1" x14ac:dyDescent="0.3">
      <c r="A325" s="41"/>
      <c r="B325" s="42" t="s">
        <v>79</v>
      </c>
      <c r="C325" s="43"/>
      <c r="D325" s="44">
        <f>SUM(D321:D324)</f>
        <v>1168905.095</v>
      </c>
      <c r="E325" s="97">
        <f>SUM(E321:E324)</f>
        <v>657094.09400000004</v>
      </c>
      <c r="F325" s="59">
        <f>E325/D325*100</f>
        <v>56.214494813199536</v>
      </c>
    </row>
    <row r="326" spans="1:6" ht="33" customHeight="1" x14ac:dyDescent="0.25">
      <c r="A326" s="243" t="s">
        <v>67</v>
      </c>
      <c r="B326" s="214" t="s">
        <v>351</v>
      </c>
      <c r="C326" s="46" t="s">
        <v>5</v>
      </c>
      <c r="D326" s="4">
        <v>0</v>
      </c>
      <c r="E326" s="4">
        <v>0</v>
      </c>
      <c r="F326" s="9">
        <v>0</v>
      </c>
    </row>
    <row r="327" spans="1:6" ht="25.5" x14ac:dyDescent="0.25">
      <c r="A327" s="243"/>
      <c r="B327" s="214"/>
      <c r="C327" s="47" t="s">
        <v>7</v>
      </c>
      <c r="D327" s="48">
        <v>17271</v>
      </c>
      <c r="E327" s="48">
        <v>7108.61</v>
      </c>
      <c r="F327" s="49">
        <f>E327/D327*100</f>
        <v>41.159226448960681</v>
      </c>
    </row>
    <row r="328" spans="1:6" ht="38.25" x14ac:dyDescent="0.25">
      <c r="A328" s="243"/>
      <c r="B328" s="50"/>
      <c r="C328" s="47" t="s">
        <v>8</v>
      </c>
      <c r="D328" s="48">
        <v>302414.391</v>
      </c>
      <c r="E328" s="48">
        <v>213659.34</v>
      </c>
      <c r="F328" s="49">
        <f>E328/D328*100</f>
        <v>70.651181411535404</v>
      </c>
    </row>
    <row r="329" spans="1:6" ht="16.5" thickBot="1" x14ac:dyDescent="0.3">
      <c r="A329" s="243"/>
      <c r="B329" s="50"/>
      <c r="C329" s="51" t="s">
        <v>6</v>
      </c>
      <c r="D329" s="52">
        <v>0</v>
      </c>
      <c r="E329" s="52">
        <v>0</v>
      </c>
      <c r="F329" s="53">
        <v>0</v>
      </c>
    </row>
    <row r="330" spans="1:6" ht="16.5" thickBot="1" x14ac:dyDescent="0.3">
      <c r="A330" s="54"/>
      <c r="B330" s="42" t="s">
        <v>81</v>
      </c>
      <c r="C330" s="55"/>
      <c r="D330" s="44">
        <f>SUM(D326:D329)</f>
        <v>319685.391</v>
      </c>
      <c r="E330" s="97">
        <f>SUM(E326:E329)</f>
        <v>220767.94999999998</v>
      </c>
      <c r="F330" s="59">
        <f>E330/D330*100</f>
        <v>69.057878844391723</v>
      </c>
    </row>
    <row r="331" spans="1:6" ht="25.5" x14ac:dyDescent="0.25">
      <c r="A331" s="242" t="s">
        <v>68</v>
      </c>
      <c r="B331" s="114" t="s">
        <v>352</v>
      </c>
      <c r="C331" s="46" t="s">
        <v>5</v>
      </c>
      <c r="D331" s="4">
        <v>0</v>
      </c>
      <c r="E331" s="4">
        <v>0</v>
      </c>
      <c r="F331" s="9">
        <v>0</v>
      </c>
    </row>
    <row r="332" spans="1:6" ht="25.5" x14ac:dyDescent="0.25">
      <c r="A332" s="243"/>
      <c r="B332" s="50"/>
      <c r="C332" s="47" t="s">
        <v>7</v>
      </c>
      <c r="D332" s="4">
        <v>0</v>
      </c>
      <c r="E332" s="4">
        <v>0</v>
      </c>
      <c r="F332" s="9">
        <v>0</v>
      </c>
    </row>
    <row r="333" spans="1:6" ht="38.25" x14ac:dyDescent="0.25">
      <c r="A333" s="243"/>
      <c r="B333" s="50"/>
      <c r="C333" s="47" t="s">
        <v>8</v>
      </c>
      <c r="D333" s="48">
        <v>33284</v>
      </c>
      <c r="E333" s="48">
        <v>11.244</v>
      </c>
      <c r="F333" s="49">
        <f>E333/D333*100</f>
        <v>3.3781997356087008E-2</v>
      </c>
    </row>
    <row r="334" spans="1:6" ht="16.5" thickBot="1" x14ac:dyDescent="0.3">
      <c r="A334" s="244"/>
      <c r="B334" s="58"/>
      <c r="C334" s="51" t="s">
        <v>6</v>
      </c>
      <c r="D334" s="4">
        <v>0</v>
      </c>
      <c r="E334" s="4">
        <v>0</v>
      </c>
      <c r="F334" s="9">
        <v>0</v>
      </c>
    </row>
    <row r="335" spans="1:6" ht="16.5" thickBot="1" x14ac:dyDescent="0.3">
      <c r="A335" s="54"/>
      <c r="B335" s="42" t="s">
        <v>81</v>
      </c>
      <c r="C335" s="55"/>
      <c r="D335" s="44">
        <f>SUM(D331:D334)</f>
        <v>33284</v>
      </c>
      <c r="E335" s="44">
        <f>SUM(E331:E334)</f>
        <v>11.244</v>
      </c>
      <c r="F335" s="45">
        <f>E335/D335*100</f>
        <v>3.3781997356087008E-2</v>
      </c>
    </row>
    <row r="336" spans="1:6" ht="25.5" x14ac:dyDescent="0.25">
      <c r="A336" s="242" t="s">
        <v>66</v>
      </c>
      <c r="B336" s="56" t="s">
        <v>101</v>
      </c>
      <c r="C336" s="46" t="s">
        <v>5</v>
      </c>
      <c r="D336" s="4">
        <v>0</v>
      </c>
      <c r="E336" s="4">
        <v>0</v>
      </c>
      <c r="F336" s="9">
        <v>0</v>
      </c>
    </row>
    <row r="337" spans="1:6" ht="25.5" x14ac:dyDescent="0.25">
      <c r="A337" s="243"/>
      <c r="B337" s="50"/>
      <c r="C337" s="47" t="s">
        <v>7</v>
      </c>
      <c r="D337" s="4">
        <v>0</v>
      </c>
      <c r="E337" s="4">
        <v>0</v>
      </c>
      <c r="F337" s="9">
        <v>0</v>
      </c>
    </row>
    <row r="338" spans="1:6" ht="38.25" x14ac:dyDescent="0.25">
      <c r="A338" s="243"/>
      <c r="B338" s="50"/>
      <c r="C338" s="47" t="s">
        <v>8</v>
      </c>
      <c r="D338" s="48">
        <v>0</v>
      </c>
      <c r="E338" s="48">
        <v>0</v>
      </c>
      <c r="F338" s="49">
        <v>0</v>
      </c>
    </row>
    <row r="339" spans="1:6" ht="16.5" thickBot="1" x14ac:dyDescent="0.3">
      <c r="A339" s="244"/>
      <c r="B339" s="58"/>
      <c r="C339" s="51" t="s">
        <v>6</v>
      </c>
      <c r="D339" s="4">
        <v>0</v>
      </c>
      <c r="E339" s="4">
        <v>0</v>
      </c>
      <c r="F339" s="9">
        <v>0</v>
      </c>
    </row>
    <row r="340" spans="1:6" ht="16.5" thickBot="1" x14ac:dyDescent="0.3">
      <c r="A340" s="54"/>
      <c r="B340" s="42" t="s">
        <v>81</v>
      </c>
      <c r="C340" s="55"/>
      <c r="D340" s="44">
        <f>SUM(D336:D339)</f>
        <v>0</v>
      </c>
      <c r="E340" s="44">
        <f>SUM(E336:E339)</f>
        <v>0</v>
      </c>
      <c r="F340" s="45">
        <v>0</v>
      </c>
    </row>
    <row r="341" spans="1:6" ht="30" x14ac:dyDescent="0.25">
      <c r="A341" s="242" t="s">
        <v>500</v>
      </c>
      <c r="B341" s="56" t="s">
        <v>102</v>
      </c>
      <c r="C341" s="46" t="s">
        <v>5</v>
      </c>
      <c r="D341" s="4">
        <v>0</v>
      </c>
      <c r="E341" s="4">
        <v>0</v>
      </c>
      <c r="F341" s="9">
        <v>0</v>
      </c>
    </row>
    <row r="342" spans="1:6" ht="25.5" x14ac:dyDescent="0.25">
      <c r="A342" s="243"/>
      <c r="B342" s="50"/>
      <c r="C342" s="47" t="s">
        <v>7</v>
      </c>
      <c r="D342" s="4">
        <v>0</v>
      </c>
      <c r="E342" s="4">
        <v>0</v>
      </c>
      <c r="F342" s="9">
        <v>0</v>
      </c>
    </row>
    <row r="343" spans="1:6" ht="38.25" x14ac:dyDescent="0.25">
      <c r="A343" s="243"/>
      <c r="B343" s="50"/>
      <c r="C343" s="47" t="s">
        <v>8</v>
      </c>
      <c r="D343" s="48">
        <v>815935.70400000003</v>
      </c>
      <c r="E343" s="48">
        <v>436314.9</v>
      </c>
      <c r="F343" s="49">
        <f>E343/D343*100</f>
        <v>53.474176685862986</v>
      </c>
    </row>
    <row r="344" spans="1:6" ht="16.5" thickBot="1" x14ac:dyDescent="0.3">
      <c r="A344" s="244"/>
      <c r="B344" s="58"/>
      <c r="C344" s="51" t="s">
        <v>6</v>
      </c>
      <c r="D344" s="4">
        <v>0</v>
      </c>
      <c r="E344" s="4">
        <v>0</v>
      </c>
      <c r="F344" s="9">
        <v>0</v>
      </c>
    </row>
    <row r="345" spans="1:6" ht="16.5" thickBot="1" x14ac:dyDescent="0.3">
      <c r="A345" s="54"/>
      <c r="B345" s="42" t="s">
        <v>81</v>
      </c>
      <c r="C345" s="55"/>
      <c r="D345" s="44">
        <f>SUM(D341:D344)</f>
        <v>815935.70400000003</v>
      </c>
      <c r="E345" s="44">
        <f>SUM(E341:E344)</f>
        <v>436314.9</v>
      </c>
      <c r="F345" s="45">
        <f>E345/D345*100</f>
        <v>53.474176685862986</v>
      </c>
    </row>
    <row r="346" spans="1:6" ht="25.5" x14ac:dyDescent="0.25">
      <c r="A346" s="249" t="s">
        <v>103</v>
      </c>
      <c r="B346" s="246" t="s">
        <v>109</v>
      </c>
      <c r="C346" s="31" t="s">
        <v>5</v>
      </c>
      <c r="D346" s="48">
        <f t="shared" ref="D346:E348" si="10">D351+D356+D361+D366+D376++D371</f>
        <v>12.4</v>
      </c>
      <c r="E346" s="48">
        <f t="shared" si="10"/>
        <v>0</v>
      </c>
      <c r="F346" s="49">
        <f>E346/D346*100</f>
        <v>0</v>
      </c>
    </row>
    <row r="347" spans="1:6" ht="25.5" x14ac:dyDescent="0.25">
      <c r="A347" s="250"/>
      <c r="B347" s="247"/>
      <c r="C347" s="34" t="s">
        <v>7</v>
      </c>
      <c r="D347" s="48">
        <f t="shared" si="10"/>
        <v>0</v>
      </c>
      <c r="E347" s="48">
        <f t="shared" si="10"/>
        <v>0</v>
      </c>
      <c r="F347" s="49">
        <v>0</v>
      </c>
    </row>
    <row r="348" spans="1:6" ht="38.25" x14ac:dyDescent="0.25">
      <c r="A348" s="250"/>
      <c r="B348" s="247"/>
      <c r="C348" s="34" t="s">
        <v>8</v>
      </c>
      <c r="D348" s="48">
        <f t="shared" si="10"/>
        <v>285745</v>
      </c>
      <c r="E348" s="48">
        <f t="shared" si="10"/>
        <v>137047.66973000002</v>
      </c>
      <c r="F348" s="49">
        <f>E348/D348*100</f>
        <v>47.961528541181828</v>
      </c>
    </row>
    <row r="349" spans="1:6" ht="16.5" thickBot="1" x14ac:dyDescent="0.3">
      <c r="A349" s="251"/>
      <c r="B349" s="248"/>
      <c r="C349" s="38" t="s">
        <v>6</v>
      </c>
      <c r="D349" s="4">
        <v>0</v>
      </c>
      <c r="E349" s="4">
        <v>0</v>
      </c>
      <c r="F349" s="9">
        <v>0</v>
      </c>
    </row>
    <row r="350" spans="1:6" ht="16.5" thickBot="1" x14ac:dyDescent="0.3">
      <c r="A350" s="41"/>
      <c r="B350" s="42" t="s">
        <v>79</v>
      </c>
      <c r="C350" s="43"/>
      <c r="D350" s="44">
        <f>SUM(D346:D349)</f>
        <v>285757.40000000002</v>
      </c>
      <c r="E350" s="44">
        <f>SUM(E346:E349)</f>
        <v>137047.66973000002</v>
      </c>
      <c r="F350" s="59">
        <f>E350/D350*100</f>
        <v>47.959447324898683</v>
      </c>
    </row>
    <row r="351" spans="1:6" ht="75" x14ac:dyDescent="0.25">
      <c r="A351" s="243" t="s">
        <v>104</v>
      </c>
      <c r="B351" s="214" t="s">
        <v>110</v>
      </c>
      <c r="C351" s="46" t="s">
        <v>5</v>
      </c>
      <c r="D351" s="4">
        <v>0</v>
      </c>
      <c r="E351" s="4">
        <v>0</v>
      </c>
      <c r="F351" s="9">
        <v>0</v>
      </c>
    </row>
    <row r="352" spans="1:6" ht="25.5" x14ac:dyDescent="0.25">
      <c r="A352" s="243"/>
      <c r="B352" s="214"/>
      <c r="C352" s="47" t="s">
        <v>7</v>
      </c>
      <c r="D352" s="48">
        <v>0</v>
      </c>
      <c r="E352" s="48">
        <v>0</v>
      </c>
      <c r="F352" s="49">
        <v>0</v>
      </c>
    </row>
    <row r="353" spans="1:6" ht="38.25" x14ac:dyDescent="0.25">
      <c r="A353" s="243"/>
      <c r="B353" s="50"/>
      <c r="C353" s="47" t="s">
        <v>8</v>
      </c>
      <c r="D353" s="48">
        <v>38184</v>
      </c>
      <c r="E353" s="48">
        <v>14527.2634</v>
      </c>
      <c r="F353" s="49">
        <f>E353/D353*100</f>
        <v>38.045420595013617</v>
      </c>
    </row>
    <row r="354" spans="1:6" ht="16.5" thickBot="1" x14ac:dyDescent="0.3">
      <c r="A354" s="243"/>
      <c r="B354" s="50"/>
      <c r="C354" s="51" t="s">
        <v>6</v>
      </c>
      <c r="D354" s="52">
        <v>0</v>
      </c>
      <c r="E354" s="52">
        <v>0</v>
      </c>
      <c r="F354" s="53">
        <v>0</v>
      </c>
    </row>
    <row r="355" spans="1:6" ht="16.5" thickBot="1" x14ac:dyDescent="0.3">
      <c r="A355" s="54"/>
      <c r="B355" s="42" t="s">
        <v>81</v>
      </c>
      <c r="C355" s="55"/>
      <c r="D355" s="44">
        <f>SUM(D351:D354)</f>
        <v>38184</v>
      </c>
      <c r="E355" s="44">
        <f>SUM(E351:E354)</f>
        <v>14527.2634</v>
      </c>
      <c r="F355" s="45">
        <f>E355/D355*100</f>
        <v>38.045420595013617</v>
      </c>
    </row>
    <row r="356" spans="1:6" ht="25.5" x14ac:dyDescent="0.25">
      <c r="A356" s="242" t="s">
        <v>105</v>
      </c>
      <c r="B356" s="56" t="s">
        <v>111</v>
      </c>
      <c r="C356" s="46" t="s">
        <v>5</v>
      </c>
      <c r="D356" s="4">
        <v>0</v>
      </c>
      <c r="E356" s="4">
        <v>0</v>
      </c>
      <c r="F356" s="9">
        <v>0</v>
      </c>
    </row>
    <row r="357" spans="1:6" ht="25.5" x14ac:dyDescent="0.25">
      <c r="A357" s="243"/>
      <c r="B357" s="50"/>
      <c r="C357" s="47" t="s">
        <v>7</v>
      </c>
      <c r="D357" s="4">
        <v>0</v>
      </c>
      <c r="E357" s="4">
        <v>0</v>
      </c>
      <c r="F357" s="9">
        <v>0</v>
      </c>
    </row>
    <row r="358" spans="1:6" ht="38.25" x14ac:dyDescent="0.25">
      <c r="A358" s="243"/>
      <c r="B358" s="50"/>
      <c r="C358" s="47" t="s">
        <v>8</v>
      </c>
      <c r="D358" s="4">
        <v>0</v>
      </c>
      <c r="E358" s="4">
        <v>0</v>
      </c>
      <c r="F358" s="9">
        <v>0</v>
      </c>
    </row>
    <row r="359" spans="1:6" ht="16.5" thickBot="1" x14ac:dyDescent="0.3">
      <c r="A359" s="244"/>
      <c r="B359" s="58"/>
      <c r="C359" s="51" t="s">
        <v>6</v>
      </c>
      <c r="D359" s="4">
        <v>0</v>
      </c>
      <c r="E359" s="4">
        <v>0</v>
      </c>
      <c r="F359" s="9">
        <v>0</v>
      </c>
    </row>
    <row r="360" spans="1:6" ht="16.5" thickBot="1" x14ac:dyDescent="0.3">
      <c r="A360" s="69"/>
      <c r="B360" s="70" t="s">
        <v>81</v>
      </c>
      <c r="C360" s="71"/>
      <c r="D360" s="72">
        <f>SUM(D356:D359)</f>
        <v>0</v>
      </c>
      <c r="E360" s="72">
        <f>SUM(E356:E359)</f>
        <v>0</v>
      </c>
      <c r="F360" s="73">
        <v>0</v>
      </c>
    </row>
    <row r="361" spans="1:6" ht="25.5" x14ac:dyDescent="0.25">
      <c r="A361" s="242" t="s">
        <v>106</v>
      </c>
      <c r="B361" s="119" t="s">
        <v>501</v>
      </c>
      <c r="C361" s="78" t="s">
        <v>5</v>
      </c>
      <c r="D361" s="63">
        <v>0</v>
      </c>
      <c r="E361" s="63">
        <v>0</v>
      </c>
      <c r="F361" s="64">
        <v>0</v>
      </c>
    </row>
    <row r="362" spans="1:6" ht="25.5" x14ac:dyDescent="0.25">
      <c r="A362" s="243"/>
      <c r="B362" s="120"/>
      <c r="C362" s="34" t="s">
        <v>7</v>
      </c>
      <c r="D362" s="4">
        <v>0</v>
      </c>
      <c r="E362" s="4">
        <v>0</v>
      </c>
      <c r="F362" s="9">
        <v>0</v>
      </c>
    </row>
    <row r="363" spans="1:6" ht="38.25" x14ac:dyDescent="0.25">
      <c r="A363" s="243"/>
      <c r="B363" s="120"/>
      <c r="C363" s="34" t="s">
        <v>8</v>
      </c>
      <c r="D363" s="4">
        <v>0</v>
      </c>
      <c r="E363" s="4">
        <v>0</v>
      </c>
      <c r="F363" s="9">
        <v>0</v>
      </c>
    </row>
    <row r="364" spans="1:6" ht="16.5" thickBot="1" x14ac:dyDescent="0.3">
      <c r="A364" s="244"/>
      <c r="B364" s="121"/>
      <c r="C364" s="122" t="s">
        <v>6</v>
      </c>
      <c r="D364" s="100">
        <v>0</v>
      </c>
      <c r="E364" s="100">
        <v>0</v>
      </c>
      <c r="F364" s="101">
        <v>0</v>
      </c>
    </row>
    <row r="365" spans="1:6" ht="16.5" thickBot="1" x14ac:dyDescent="0.3">
      <c r="A365" s="54"/>
      <c r="B365" s="42" t="s">
        <v>81</v>
      </c>
      <c r="C365" s="55"/>
      <c r="D365" s="44">
        <f>SUM(D361:D364)</f>
        <v>0</v>
      </c>
      <c r="E365" s="97">
        <f>SUM(E361:E364)</f>
        <v>0</v>
      </c>
      <c r="F365" s="45">
        <v>0</v>
      </c>
    </row>
    <row r="366" spans="1:6" ht="25.5" x14ac:dyDescent="0.25">
      <c r="A366" s="242" t="s">
        <v>107</v>
      </c>
      <c r="B366" s="218" t="s">
        <v>112</v>
      </c>
      <c r="C366" s="62" t="s">
        <v>5</v>
      </c>
      <c r="D366" s="63">
        <v>0</v>
      </c>
      <c r="E366" s="63">
        <v>0</v>
      </c>
      <c r="F366" s="64">
        <v>0</v>
      </c>
    </row>
    <row r="367" spans="1:6" ht="25.5" x14ac:dyDescent="0.25">
      <c r="A367" s="243"/>
      <c r="B367" s="50"/>
      <c r="C367" s="47" t="s">
        <v>7</v>
      </c>
      <c r="D367" s="4">
        <v>0</v>
      </c>
      <c r="E367" s="4">
        <v>0</v>
      </c>
      <c r="F367" s="9">
        <v>0</v>
      </c>
    </row>
    <row r="368" spans="1:6" ht="38.25" x14ac:dyDescent="0.25">
      <c r="A368" s="243"/>
      <c r="B368" s="50"/>
      <c r="C368" s="47" t="s">
        <v>8</v>
      </c>
      <c r="D368" s="4">
        <v>14610</v>
      </c>
      <c r="E368" s="4">
        <v>3885.69074</v>
      </c>
      <c r="F368" s="9">
        <f>E368/D368*100</f>
        <v>26.596103627652294</v>
      </c>
    </row>
    <row r="369" spans="1:6" ht="16.5" thickBot="1" x14ac:dyDescent="0.3">
      <c r="A369" s="244"/>
      <c r="B369" s="65"/>
      <c r="C369" s="66" t="s">
        <v>6</v>
      </c>
      <c r="D369" s="100">
        <v>0</v>
      </c>
      <c r="E369" s="100">
        <v>0</v>
      </c>
      <c r="F369" s="101">
        <v>0</v>
      </c>
    </row>
    <row r="370" spans="1:6" ht="16.5" thickBot="1" x14ac:dyDescent="0.3">
      <c r="A370" s="69"/>
      <c r="B370" s="70" t="s">
        <v>81</v>
      </c>
      <c r="C370" s="71"/>
      <c r="D370" s="72">
        <f>SUM(D366:D369)</f>
        <v>14610</v>
      </c>
      <c r="E370" s="72">
        <f>SUM(E366:E369)</f>
        <v>3885.69074</v>
      </c>
      <c r="F370" s="73">
        <f>E370/D370*100</f>
        <v>26.596103627652294</v>
      </c>
    </row>
    <row r="371" spans="1:6" ht="30" x14ac:dyDescent="0.25">
      <c r="A371" s="242" t="s">
        <v>108</v>
      </c>
      <c r="B371" s="213" t="s">
        <v>502</v>
      </c>
      <c r="C371" s="62" t="s">
        <v>5</v>
      </c>
      <c r="D371" s="63">
        <v>0</v>
      </c>
      <c r="E371" s="63">
        <v>0</v>
      </c>
      <c r="F371" s="103">
        <v>0</v>
      </c>
    </row>
    <row r="372" spans="1:6" ht="25.5" x14ac:dyDescent="0.25">
      <c r="A372" s="243"/>
      <c r="B372" s="83"/>
      <c r="C372" s="47" t="s">
        <v>7</v>
      </c>
      <c r="D372" s="48">
        <v>0</v>
      </c>
      <c r="E372" s="48">
        <v>0</v>
      </c>
      <c r="F372" s="76">
        <v>0</v>
      </c>
    </row>
    <row r="373" spans="1:6" ht="38.25" x14ac:dyDescent="0.25">
      <c r="A373" s="243"/>
      <c r="B373" s="83"/>
      <c r="C373" s="47" t="s">
        <v>8</v>
      </c>
      <c r="D373" s="48">
        <v>0</v>
      </c>
      <c r="E373" s="48">
        <v>0</v>
      </c>
      <c r="F373" s="76">
        <v>0</v>
      </c>
    </row>
    <row r="374" spans="1:6" ht="16.5" thickBot="1" x14ac:dyDescent="0.3">
      <c r="A374" s="244"/>
      <c r="B374" s="84"/>
      <c r="C374" s="66" t="s">
        <v>6</v>
      </c>
      <c r="D374" s="67">
        <v>0</v>
      </c>
      <c r="E374" s="67">
        <v>0</v>
      </c>
      <c r="F374" s="85">
        <v>0</v>
      </c>
    </row>
    <row r="375" spans="1:6" ht="16.5" thickBot="1" x14ac:dyDescent="0.3">
      <c r="A375" s="54"/>
      <c r="B375" s="42" t="s">
        <v>81</v>
      </c>
      <c r="C375" s="116"/>
      <c r="D375" s="123">
        <v>0</v>
      </c>
      <c r="E375" s="123">
        <v>0</v>
      </c>
      <c r="F375" s="124">
        <v>0</v>
      </c>
    </row>
    <row r="376" spans="1:6" ht="25.5" x14ac:dyDescent="0.25">
      <c r="A376" s="243" t="s">
        <v>143</v>
      </c>
      <c r="B376" s="56" t="s">
        <v>23</v>
      </c>
      <c r="C376" s="46" t="s">
        <v>5</v>
      </c>
      <c r="D376" s="4">
        <v>12.4</v>
      </c>
      <c r="E376" s="4">
        <v>0</v>
      </c>
      <c r="F376" s="9">
        <f>E376/D376*100</f>
        <v>0</v>
      </c>
    </row>
    <row r="377" spans="1:6" ht="25.5" x14ac:dyDescent="0.25">
      <c r="A377" s="243"/>
      <c r="B377" s="50"/>
      <c r="C377" s="47" t="s">
        <v>7</v>
      </c>
      <c r="D377" s="48">
        <v>0</v>
      </c>
      <c r="E377" s="48">
        <v>0</v>
      </c>
      <c r="F377" s="49">
        <v>0</v>
      </c>
    </row>
    <row r="378" spans="1:6" ht="38.25" x14ac:dyDescent="0.25">
      <c r="A378" s="243"/>
      <c r="B378" s="50"/>
      <c r="C378" s="47" t="s">
        <v>8</v>
      </c>
      <c r="D378" s="48">
        <v>232951</v>
      </c>
      <c r="E378" s="48">
        <v>118634.71559000001</v>
      </c>
      <c r="F378" s="49">
        <f>E378/D378*100</f>
        <v>50.926896896772291</v>
      </c>
    </row>
    <row r="379" spans="1:6" ht="16.5" thickBot="1" x14ac:dyDescent="0.3">
      <c r="A379" s="244"/>
      <c r="B379" s="58"/>
      <c r="C379" s="51" t="s">
        <v>6</v>
      </c>
      <c r="D379" s="100">
        <v>0</v>
      </c>
      <c r="E379" s="100">
        <v>0</v>
      </c>
      <c r="F379" s="101">
        <v>0</v>
      </c>
    </row>
    <row r="380" spans="1:6" ht="16.5" thickBot="1" x14ac:dyDescent="0.3">
      <c r="A380" s="54"/>
      <c r="B380" s="42" t="s">
        <v>81</v>
      </c>
      <c r="C380" s="55"/>
      <c r="D380" s="44">
        <f>SUM(D376:D379)</f>
        <v>232963.4</v>
      </c>
      <c r="E380" s="44">
        <f>SUM(E376:E379)</f>
        <v>118634.71559000001</v>
      </c>
      <c r="F380" s="45">
        <f>E380/D380*100</f>
        <v>50.924186198347044</v>
      </c>
    </row>
    <row r="381" spans="1:6" ht="25.5" x14ac:dyDescent="0.25">
      <c r="A381" s="249" t="s">
        <v>113</v>
      </c>
      <c r="B381" s="246" t="s">
        <v>141</v>
      </c>
      <c r="C381" s="31" t="s">
        <v>5</v>
      </c>
      <c r="D381" s="48">
        <v>0</v>
      </c>
      <c r="E381" s="48">
        <v>0</v>
      </c>
      <c r="F381" s="49">
        <v>0</v>
      </c>
    </row>
    <row r="382" spans="1:6" ht="25.5" x14ac:dyDescent="0.25">
      <c r="A382" s="250"/>
      <c r="B382" s="247"/>
      <c r="C382" s="34" t="s">
        <v>7</v>
      </c>
      <c r="D382" s="48">
        <f>D387+D392+D397</f>
        <v>198974</v>
      </c>
      <c r="E382" s="48">
        <f>E387+E397</f>
        <v>15351.51</v>
      </c>
      <c r="F382" s="49">
        <f>E382/D382*100</f>
        <v>7.715334666840894</v>
      </c>
    </row>
    <row r="383" spans="1:6" ht="38.25" x14ac:dyDescent="0.25">
      <c r="A383" s="250"/>
      <c r="B383" s="247"/>
      <c r="C383" s="34" t="s">
        <v>8</v>
      </c>
      <c r="D383" s="48">
        <f>D388+D393+D398</f>
        <v>773927.16200000001</v>
      </c>
      <c r="E383" s="48">
        <f>E388+E393+E398</f>
        <v>231644.98099999997</v>
      </c>
      <c r="F383" s="49">
        <f>E383/D383*100</f>
        <v>29.931108814087594</v>
      </c>
    </row>
    <row r="384" spans="1:6" ht="16.5" thickBot="1" x14ac:dyDescent="0.3">
      <c r="A384" s="251"/>
      <c r="B384" s="248"/>
      <c r="C384" s="38" t="s">
        <v>6</v>
      </c>
      <c r="D384" s="48">
        <v>0</v>
      </c>
      <c r="E384" s="48">
        <v>0</v>
      </c>
      <c r="F384" s="49">
        <v>0</v>
      </c>
    </row>
    <row r="385" spans="1:6" ht="16.5" thickBot="1" x14ac:dyDescent="0.3">
      <c r="A385" s="41"/>
      <c r="B385" s="42" t="s">
        <v>79</v>
      </c>
      <c r="C385" s="43"/>
      <c r="D385" s="44">
        <f>SUM(D381:D384)</f>
        <v>972901.16200000001</v>
      </c>
      <c r="E385" s="44">
        <f>SUM(E381:E384)</f>
        <v>246996.49099999998</v>
      </c>
      <c r="F385" s="59">
        <f>E385/D385*100</f>
        <v>25.387624215829639</v>
      </c>
    </row>
    <row r="386" spans="1:6" ht="25.5" x14ac:dyDescent="0.25">
      <c r="A386" s="243" t="s">
        <v>114</v>
      </c>
      <c r="B386" s="214" t="s">
        <v>116</v>
      </c>
      <c r="C386" s="46" t="s">
        <v>5</v>
      </c>
      <c r="D386" s="4">
        <v>0</v>
      </c>
      <c r="E386" s="4">
        <v>0</v>
      </c>
      <c r="F386" s="9">
        <v>0</v>
      </c>
    </row>
    <row r="387" spans="1:6" ht="25.5" x14ac:dyDescent="0.25">
      <c r="A387" s="243"/>
      <c r="B387" s="214"/>
      <c r="C387" s="47" t="s">
        <v>7</v>
      </c>
      <c r="D387" s="48">
        <v>48155</v>
      </c>
      <c r="E387" s="48">
        <v>15351.51</v>
      </c>
      <c r="F387" s="49">
        <f>E387/D387*100</f>
        <v>31.879368705222721</v>
      </c>
    </row>
    <row r="388" spans="1:6" ht="38.25" x14ac:dyDescent="0.25">
      <c r="A388" s="243"/>
      <c r="B388" s="50"/>
      <c r="C388" s="47" t="s">
        <v>8</v>
      </c>
      <c r="D388" s="48">
        <v>64401</v>
      </c>
      <c r="E388" s="48">
        <v>20515.8</v>
      </c>
      <c r="F388" s="49">
        <f>E388/D388*100</f>
        <v>31.85633763450878</v>
      </c>
    </row>
    <row r="389" spans="1:6" ht="16.5" thickBot="1" x14ac:dyDescent="0.3">
      <c r="A389" s="243"/>
      <c r="B389" s="50"/>
      <c r="C389" s="51" t="s">
        <v>6</v>
      </c>
      <c r="D389" s="48">
        <v>0</v>
      </c>
      <c r="E389" s="48">
        <v>0</v>
      </c>
      <c r="F389" s="49">
        <v>0</v>
      </c>
    </row>
    <row r="390" spans="1:6" ht="16.5" thickBot="1" x14ac:dyDescent="0.3">
      <c r="A390" s="54"/>
      <c r="B390" s="42" t="s">
        <v>81</v>
      </c>
      <c r="C390" s="55"/>
      <c r="D390" s="44">
        <f>SUM(D386:D389)</f>
        <v>112556</v>
      </c>
      <c r="E390" s="44">
        <f>SUM(E386:E389)</f>
        <v>35867.31</v>
      </c>
      <c r="F390" s="45">
        <f>E390/D390*100</f>
        <v>31.866191051565441</v>
      </c>
    </row>
    <row r="391" spans="1:6" ht="25.5" x14ac:dyDescent="0.25">
      <c r="A391" s="242" t="s">
        <v>115</v>
      </c>
      <c r="B391" s="56" t="s">
        <v>117</v>
      </c>
      <c r="C391" s="46" t="s">
        <v>5</v>
      </c>
      <c r="D391" s="4">
        <v>0</v>
      </c>
      <c r="E391" s="4">
        <v>0</v>
      </c>
      <c r="F391" s="9">
        <v>0</v>
      </c>
    </row>
    <row r="392" spans="1:6" ht="25.5" x14ac:dyDescent="0.25">
      <c r="A392" s="243"/>
      <c r="B392" s="50"/>
      <c r="C392" s="47" t="s">
        <v>7</v>
      </c>
      <c r="D392" s="48">
        <v>150819</v>
      </c>
      <c r="E392" s="48">
        <v>0</v>
      </c>
      <c r="F392" s="49">
        <f>E392/D392*100</f>
        <v>0</v>
      </c>
    </row>
    <row r="393" spans="1:6" ht="38.25" x14ac:dyDescent="0.25">
      <c r="A393" s="243"/>
      <c r="B393" s="50"/>
      <c r="C393" s="47" t="s">
        <v>8</v>
      </c>
      <c r="D393" s="48">
        <v>638868.98</v>
      </c>
      <c r="E393" s="48">
        <v>179890.011</v>
      </c>
      <c r="F393" s="49">
        <f>E393/D393*100</f>
        <v>28.157574812913911</v>
      </c>
    </row>
    <row r="394" spans="1:6" ht="16.5" thickBot="1" x14ac:dyDescent="0.3">
      <c r="A394" s="244"/>
      <c r="B394" s="58"/>
      <c r="C394" s="51" t="s">
        <v>6</v>
      </c>
      <c r="D394" s="48">
        <v>0</v>
      </c>
      <c r="E394" s="48">
        <v>0</v>
      </c>
      <c r="F394" s="49">
        <v>0</v>
      </c>
    </row>
    <row r="395" spans="1:6" ht="16.5" thickBot="1" x14ac:dyDescent="0.3">
      <c r="A395" s="54"/>
      <c r="B395" s="42" t="s">
        <v>81</v>
      </c>
      <c r="C395" s="55"/>
      <c r="D395" s="44">
        <f>SUM(D391:D394)</f>
        <v>789687.98</v>
      </c>
      <c r="E395" s="44">
        <f>SUM(E391:E394)</f>
        <v>179890.011</v>
      </c>
      <c r="F395" s="45">
        <f>E395/D395*100</f>
        <v>22.779884657735323</v>
      </c>
    </row>
    <row r="396" spans="1:6" ht="25.5" x14ac:dyDescent="0.25">
      <c r="A396" s="242" t="s">
        <v>355</v>
      </c>
      <c r="B396" s="56" t="s">
        <v>23</v>
      </c>
      <c r="C396" s="46" t="s">
        <v>5</v>
      </c>
      <c r="D396" s="4">
        <v>0</v>
      </c>
      <c r="E396" s="4">
        <v>0</v>
      </c>
      <c r="F396" s="9">
        <v>0</v>
      </c>
    </row>
    <row r="397" spans="1:6" ht="25.5" x14ac:dyDescent="0.25">
      <c r="A397" s="243"/>
      <c r="B397" s="50"/>
      <c r="C397" s="47" t="s">
        <v>7</v>
      </c>
      <c r="D397" s="4">
        <v>0</v>
      </c>
      <c r="E397" s="4">
        <v>0</v>
      </c>
      <c r="F397" s="9">
        <v>0</v>
      </c>
    </row>
    <row r="398" spans="1:6" ht="38.25" x14ac:dyDescent="0.25">
      <c r="A398" s="243"/>
      <c r="B398" s="50"/>
      <c r="C398" s="47" t="s">
        <v>8</v>
      </c>
      <c r="D398" s="48">
        <v>70657.182000000001</v>
      </c>
      <c r="E398" s="48">
        <v>31239.17</v>
      </c>
      <c r="F398" s="49">
        <f>E398/D398*100</f>
        <v>44.212306683841426</v>
      </c>
    </row>
    <row r="399" spans="1:6" ht="16.5" thickBot="1" x14ac:dyDescent="0.3">
      <c r="A399" s="244"/>
      <c r="B399" s="58"/>
      <c r="C399" s="51" t="s">
        <v>6</v>
      </c>
      <c r="D399" s="4">
        <v>0</v>
      </c>
      <c r="E399" s="4">
        <v>0</v>
      </c>
      <c r="F399" s="9">
        <v>0</v>
      </c>
    </row>
    <row r="400" spans="1:6" ht="16.5" thickBot="1" x14ac:dyDescent="0.3">
      <c r="A400" s="54"/>
      <c r="B400" s="42" t="s">
        <v>81</v>
      </c>
      <c r="C400" s="55"/>
      <c r="D400" s="44">
        <f>SUM(D396:D399)</f>
        <v>70657.182000000001</v>
      </c>
      <c r="E400" s="44">
        <f>SUM(E396:E399)</f>
        <v>31239.17</v>
      </c>
      <c r="F400" s="45">
        <f>E400/D400*100</f>
        <v>44.212306683841426</v>
      </c>
    </row>
    <row r="401" spans="1:6" ht="25.5" x14ac:dyDescent="0.25">
      <c r="A401" s="249" t="s">
        <v>118</v>
      </c>
      <c r="B401" s="246" t="s">
        <v>121</v>
      </c>
      <c r="C401" s="31" t="s">
        <v>5</v>
      </c>
      <c r="D401" s="48">
        <f t="shared" ref="D401" si="11">D406+D411+D416</f>
        <v>4795.3050000000003</v>
      </c>
      <c r="E401" s="48">
        <f>E406+E411+E416+E421</f>
        <v>95.29</v>
      </c>
      <c r="F401" s="33">
        <f>E401/D401*100</f>
        <v>1.9871520163993739</v>
      </c>
    </row>
    <row r="402" spans="1:6" ht="25.5" x14ac:dyDescent="0.25">
      <c r="A402" s="250"/>
      <c r="B402" s="247"/>
      <c r="C402" s="34" t="s">
        <v>7</v>
      </c>
      <c r="D402" s="48">
        <f>D407+D412+D422</f>
        <v>12875.43</v>
      </c>
      <c r="E402" s="48">
        <f t="shared" ref="E402:E404" si="12">E407+E412+E417+E422</f>
        <v>4895.2560000000003</v>
      </c>
      <c r="F402" s="36">
        <f>E402/D402*100</f>
        <v>38.020136026524945</v>
      </c>
    </row>
    <row r="403" spans="1:6" ht="38.25" x14ac:dyDescent="0.25">
      <c r="A403" s="250"/>
      <c r="B403" s="247"/>
      <c r="C403" s="34" t="s">
        <v>8</v>
      </c>
      <c r="D403" s="48">
        <f>D408+D413+D418+D423</f>
        <v>224612.73</v>
      </c>
      <c r="E403" s="48">
        <f t="shared" si="12"/>
        <v>106620.47499999999</v>
      </c>
      <c r="F403" s="125">
        <f>E403/D403*100</f>
        <v>47.468580698876679</v>
      </c>
    </row>
    <row r="404" spans="1:6" ht="16.5" thickBot="1" x14ac:dyDescent="0.3">
      <c r="A404" s="251"/>
      <c r="B404" s="248"/>
      <c r="C404" s="38" t="s">
        <v>6</v>
      </c>
      <c r="D404" s="39">
        <v>0</v>
      </c>
      <c r="E404" s="48">
        <f t="shared" si="12"/>
        <v>0</v>
      </c>
      <c r="F404" s="40">
        <v>0</v>
      </c>
    </row>
    <row r="405" spans="1:6" ht="16.5" thickBot="1" x14ac:dyDescent="0.3">
      <c r="A405" s="41"/>
      <c r="B405" s="42" t="s">
        <v>79</v>
      </c>
      <c r="C405" s="43"/>
      <c r="D405" s="44">
        <f>D401+D402+D403</f>
        <v>242283.46500000003</v>
      </c>
      <c r="E405" s="44">
        <f>SUM(E401:E404)</f>
        <v>111611.02099999999</v>
      </c>
      <c r="F405" s="45">
        <f>E405/D405*100</f>
        <v>46.066297177977042</v>
      </c>
    </row>
    <row r="406" spans="1:6" ht="25.5" customHeight="1" x14ac:dyDescent="0.25">
      <c r="A406" s="242" t="s">
        <v>119</v>
      </c>
      <c r="B406" s="252" t="s">
        <v>353</v>
      </c>
      <c r="C406" s="46" t="s">
        <v>5</v>
      </c>
      <c r="D406" s="4">
        <v>0</v>
      </c>
      <c r="E406" s="4">
        <v>0</v>
      </c>
      <c r="F406" s="9">
        <v>0</v>
      </c>
    </row>
    <row r="407" spans="1:6" ht="34.5" customHeight="1" x14ac:dyDescent="0.25">
      <c r="A407" s="243"/>
      <c r="B407" s="253"/>
      <c r="C407" s="47" t="s">
        <v>7</v>
      </c>
      <c r="D407" s="48">
        <v>596</v>
      </c>
      <c r="E407" s="126">
        <v>0</v>
      </c>
      <c r="F407" s="49">
        <f>E407/D407*100</f>
        <v>0</v>
      </c>
    </row>
    <row r="408" spans="1:6" ht="38.25" x14ac:dyDescent="0.25">
      <c r="A408" s="243"/>
      <c r="B408" s="253"/>
      <c r="C408" s="47" t="s">
        <v>8</v>
      </c>
      <c r="D408" s="48">
        <v>203</v>
      </c>
      <c r="E408" s="126">
        <v>0</v>
      </c>
      <c r="F408" s="49">
        <f>E408/D408*100</f>
        <v>0</v>
      </c>
    </row>
    <row r="409" spans="1:6" ht="16.5" thickBot="1" x14ac:dyDescent="0.3">
      <c r="A409" s="243"/>
      <c r="B409" s="50"/>
      <c r="C409" s="51" t="s">
        <v>6</v>
      </c>
      <c r="D409" s="52">
        <v>0</v>
      </c>
      <c r="E409" s="52">
        <v>0</v>
      </c>
      <c r="F409" s="53">
        <v>0</v>
      </c>
    </row>
    <row r="410" spans="1:6" ht="16.5" thickBot="1" x14ac:dyDescent="0.3">
      <c r="A410" s="54"/>
      <c r="B410" s="42" t="s">
        <v>81</v>
      </c>
      <c r="C410" s="55"/>
      <c r="D410" s="44">
        <f>SUM(D406:D409)</f>
        <v>799</v>
      </c>
      <c r="E410" s="44">
        <f>SUM(E406:E409)</f>
        <v>0</v>
      </c>
      <c r="F410" s="45">
        <f>E410/D410*100</f>
        <v>0</v>
      </c>
    </row>
    <row r="411" spans="1:6" ht="45" x14ac:dyDescent="0.25">
      <c r="A411" s="242" t="s">
        <v>120</v>
      </c>
      <c r="B411" s="61" t="s">
        <v>122</v>
      </c>
      <c r="C411" s="62" t="s">
        <v>5</v>
      </c>
      <c r="D411" s="63">
        <v>4795.3050000000003</v>
      </c>
      <c r="E411" s="63">
        <v>95.29</v>
      </c>
      <c r="F411" s="64">
        <f>E411/D411*100</f>
        <v>1.9871520163993739</v>
      </c>
    </row>
    <row r="412" spans="1:6" ht="25.5" x14ac:dyDescent="0.25">
      <c r="A412" s="243"/>
      <c r="B412" s="50"/>
      <c r="C412" s="47" t="s">
        <v>7</v>
      </c>
      <c r="D412" s="48">
        <v>1598.43</v>
      </c>
      <c r="E412" s="48">
        <v>31.765000000000001</v>
      </c>
      <c r="F412" s="49">
        <f>E412/D412*100</f>
        <v>1.9872625013294294</v>
      </c>
    </row>
    <row r="413" spans="1:6" ht="38.25" x14ac:dyDescent="0.25">
      <c r="A413" s="243"/>
      <c r="B413" s="50"/>
      <c r="C413" s="47" t="s">
        <v>8</v>
      </c>
      <c r="D413" s="48">
        <v>8778.73</v>
      </c>
      <c r="E413" s="48">
        <v>277.87</v>
      </c>
      <c r="F413" s="49">
        <f>E413/D413*100</f>
        <v>3.1652642238683728</v>
      </c>
    </row>
    <row r="414" spans="1:6" ht="16.5" thickBot="1" x14ac:dyDescent="0.3">
      <c r="A414" s="244"/>
      <c r="B414" s="65"/>
      <c r="C414" s="66" t="s">
        <v>6</v>
      </c>
      <c r="D414" s="39">
        <v>0</v>
      </c>
      <c r="E414" s="39">
        <v>0</v>
      </c>
      <c r="F414" s="40">
        <v>0</v>
      </c>
    </row>
    <row r="415" spans="1:6" ht="16.5" thickBot="1" x14ac:dyDescent="0.3">
      <c r="A415" s="54"/>
      <c r="B415" s="42" t="s">
        <v>81</v>
      </c>
      <c r="C415" s="55"/>
      <c r="D415" s="44">
        <f>SUM(D411:D414)</f>
        <v>15172.465</v>
      </c>
      <c r="E415" s="44">
        <f>SUM(E411:E414)</f>
        <v>404.92500000000001</v>
      </c>
      <c r="F415" s="45">
        <f>E415/D415*100</f>
        <v>2.6688148563862235</v>
      </c>
    </row>
    <row r="416" spans="1:6" ht="38.25" customHeight="1" x14ac:dyDescent="0.25">
      <c r="A416" s="282" t="s">
        <v>354</v>
      </c>
      <c r="B416" s="252" t="s">
        <v>23</v>
      </c>
      <c r="C416" s="62" t="s">
        <v>5</v>
      </c>
      <c r="D416" s="4">
        <v>0</v>
      </c>
      <c r="E416" s="4">
        <v>0</v>
      </c>
      <c r="F416" s="177">
        <v>0</v>
      </c>
    </row>
    <row r="417" spans="1:6" ht="30.75" customHeight="1" x14ac:dyDescent="0.25">
      <c r="A417" s="259"/>
      <c r="B417" s="253"/>
      <c r="C417" s="47" t="s">
        <v>7</v>
      </c>
      <c r="D417" s="48">
        <v>0</v>
      </c>
      <c r="E417" s="48">
        <v>0</v>
      </c>
      <c r="F417" s="177">
        <v>0</v>
      </c>
    </row>
    <row r="418" spans="1:6" ht="46.5" customHeight="1" x14ac:dyDescent="0.25">
      <c r="A418" s="259"/>
      <c r="B418" s="253"/>
      <c r="C418" s="47" t="s">
        <v>8</v>
      </c>
      <c r="D418" s="48">
        <v>210197</v>
      </c>
      <c r="E418" s="48">
        <v>102033.315</v>
      </c>
      <c r="F418" s="177">
        <f>E418/D418*100</f>
        <v>48.541756066927697</v>
      </c>
    </row>
    <row r="419" spans="1:6" ht="29.25" customHeight="1" thickBot="1" x14ac:dyDescent="0.3">
      <c r="A419" s="281"/>
      <c r="B419" s="280"/>
      <c r="C419" s="66" t="s">
        <v>6</v>
      </c>
      <c r="D419" s="48">
        <v>0</v>
      </c>
      <c r="E419" s="48">
        <v>0</v>
      </c>
      <c r="F419" s="177">
        <v>0</v>
      </c>
    </row>
    <row r="420" spans="1:6" ht="17.25" customHeight="1" thickBot="1" x14ac:dyDescent="0.3">
      <c r="A420" s="54"/>
      <c r="B420" s="174" t="s">
        <v>81</v>
      </c>
      <c r="C420" s="226"/>
      <c r="D420" s="44">
        <f>SUM(D416:D419)</f>
        <v>210197</v>
      </c>
      <c r="E420" s="44">
        <f>SUM(E416:E419)</f>
        <v>102033.315</v>
      </c>
      <c r="F420" s="45">
        <f>E420/D420*100</f>
        <v>48.541756066927697</v>
      </c>
    </row>
    <row r="421" spans="1:6" ht="26.25" customHeight="1" x14ac:dyDescent="0.25">
      <c r="A421" s="216" t="s">
        <v>587</v>
      </c>
      <c r="B421" s="252" t="s">
        <v>359</v>
      </c>
      <c r="C421" s="99" t="s">
        <v>5</v>
      </c>
      <c r="D421" s="207"/>
      <c r="E421" s="207"/>
      <c r="F421" s="225"/>
    </row>
    <row r="422" spans="1:6" ht="27.75" customHeight="1" x14ac:dyDescent="0.25">
      <c r="A422" s="259"/>
      <c r="B422" s="253"/>
      <c r="C422" s="34" t="s">
        <v>7</v>
      </c>
      <c r="D422" s="48">
        <v>10681</v>
      </c>
      <c r="E422" s="48">
        <v>4863.491</v>
      </c>
      <c r="F422" s="76">
        <f>E422/D422*100</f>
        <v>45.534041756389854</v>
      </c>
    </row>
    <row r="423" spans="1:6" ht="41.25" customHeight="1" x14ac:dyDescent="0.25">
      <c r="A423" s="259"/>
      <c r="B423" s="253"/>
      <c r="C423" s="34" t="s">
        <v>8</v>
      </c>
      <c r="D423" s="48">
        <v>5434</v>
      </c>
      <c r="E423" s="48">
        <v>4309.29</v>
      </c>
      <c r="F423" s="76">
        <f>E423/D423*100</f>
        <v>79.302355539197649</v>
      </c>
    </row>
    <row r="424" spans="1:6" ht="17.25" customHeight="1" x14ac:dyDescent="0.25">
      <c r="A424" s="281"/>
      <c r="B424" s="280"/>
      <c r="C424" s="34" t="s">
        <v>6</v>
      </c>
      <c r="D424" s="204"/>
      <c r="E424" s="204"/>
      <c r="F424" s="76"/>
    </row>
    <row r="425" spans="1:6" ht="21" customHeight="1" thickBot="1" x14ac:dyDescent="0.3">
      <c r="A425" s="224"/>
      <c r="B425" s="205" t="s">
        <v>81</v>
      </c>
      <c r="C425" s="206"/>
      <c r="D425" s="210">
        <f>SUM(D421:D424)</f>
        <v>16115</v>
      </c>
      <c r="E425" s="210">
        <f>SUM(E421:E424)</f>
        <v>9172.780999999999</v>
      </c>
      <c r="F425" s="223">
        <f t="shared" ref="F425" si="13">E425/D425*100</f>
        <v>56.920763264039707</v>
      </c>
    </row>
    <row r="426" spans="1:6" ht="25.5" x14ac:dyDescent="0.25">
      <c r="A426" s="250" t="s">
        <v>123</v>
      </c>
      <c r="B426" s="247" t="s">
        <v>126</v>
      </c>
      <c r="C426" s="99" t="s">
        <v>5</v>
      </c>
      <c r="D426" s="48">
        <f t="shared" ref="D426" si="14">D431+D436+D441</f>
        <v>0</v>
      </c>
      <c r="E426" s="4">
        <v>0</v>
      </c>
      <c r="F426" s="9">
        <v>0</v>
      </c>
    </row>
    <row r="427" spans="1:6" ht="25.5" x14ac:dyDescent="0.25">
      <c r="A427" s="250"/>
      <c r="B427" s="247"/>
      <c r="C427" s="34" t="s">
        <v>7</v>
      </c>
      <c r="D427" s="48">
        <f t="shared" ref="D427" si="15">D432+D437+D442</f>
        <v>3983</v>
      </c>
      <c r="E427" s="48">
        <f>E432+E437+E442</f>
        <v>1562.93</v>
      </c>
      <c r="F427" s="49">
        <f>E427/D427*100</f>
        <v>39.240020085362794</v>
      </c>
    </row>
    <row r="428" spans="1:6" ht="38.25" x14ac:dyDescent="0.25">
      <c r="A428" s="250"/>
      <c r="B428" s="247"/>
      <c r="C428" s="34" t="s">
        <v>8</v>
      </c>
      <c r="D428" s="48">
        <f t="shared" ref="D428" si="16">D433+D438+D443</f>
        <v>63300.067000000003</v>
      </c>
      <c r="E428" s="48">
        <f>E433+E438+E443</f>
        <v>34750.92</v>
      </c>
      <c r="F428" s="49">
        <f>E428/D428*100</f>
        <v>54.898709664872861</v>
      </c>
    </row>
    <row r="429" spans="1:6" ht="16.5" thickBot="1" x14ac:dyDescent="0.3">
      <c r="A429" s="251"/>
      <c r="B429" s="248"/>
      <c r="C429" s="38" t="s">
        <v>6</v>
      </c>
      <c r="D429" s="39">
        <v>0</v>
      </c>
      <c r="E429" s="39">
        <v>0</v>
      </c>
      <c r="F429" s="40">
        <v>0</v>
      </c>
    </row>
    <row r="430" spans="1:6" ht="16.5" thickBot="1" x14ac:dyDescent="0.3">
      <c r="A430" s="41"/>
      <c r="B430" s="42" t="s">
        <v>79</v>
      </c>
      <c r="C430" s="43"/>
      <c r="D430" s="44">
        <f>SUM(D426:D429)</f>
        <v>67283.06700000001</v>
      </c>
      <c r="E430" s="44">
        <f>SUM(E426:E429)</f>
        <v>36313.85</v>
      </c>
      <c r="F430" s="45">
        <f>E430/D430*100</f>
        <v>53.971751911963217</v>
      </c>
    </row>
    <row r="431" spans="1:6" ht="30" x14ac:dyDescent="0.25">
      <c r="A431" s="242" t="s">
        <v>124</v>
      </c>
      <c r="B431" s="127" t="s">
        <v>149</v>
      </c>
      <c r="C431" s="46" t="s">
        <v>5</v>
      </c>
      <c r="D431" s="4">
        <v>0</v>
      </c>
      <c r="E431" s="4">
        <v>0</v>
      </c>
      <c r="F431" s="9">
        <v>0</v>
      </c>
    </row>
    <row r="432" spans="1:6" ht="25.5" x14ac:dyDescent="0.25">
      <c r="A432" s="243"/>
      <c r="B432" s="214"/>
      <c r="C432" s="47" t="s">
        <v>7</v>
      </c>
      <c r="D432" s="48">
        <v>0</v>
      </c>
      <c r="E432" s="48">
        <v>0</v>
      </c>
      <c r="F432" s="49">
        <v>0</v>
      </c>
    </row>
    <row r="433" spans="1:6" ht="38.25" x14ac:dyDescent="0.25">
      <c r="A433" s="243"/>
      <c r="B433" s="50"/>
      <c r="C433" s="47" t="s">
        <v>8</v>
      </c>
      <c r="D433" s="48">
        <v>1400</v>
      </c>
      <c r="E433" s="48">
        <v>540</v>
      </c>
      <c r="F433" s="49">
        <f>E433/D433*100</f>
        <v>38.571428571428577</v>
      </c>
    </row>
    <row r="434" spans="1:6" ht="16.5" thickBot="1" x14ac:dyDescent="0.3">
      <c r="A434" s="243"/>
      <c r="B434" s="50"/>
      <c r="C434" s="51" t="s">
        <v>6</v>
      </c>
      <c r="D434" s="52">
        <v>0</v>
      </c>
      <c r="E434" s="52">
        <v>0</v>
      </c>
      <c r="F434" s="53">
        <v>0</v>
      </c>
    </row>
    <row r="435" spans="1:6" ht="16.5" thickBot="1" x14ac:dyDescent="0.3">
      <c r="A435" s="54"/>
      <c r="B435" s="42" t="s">
        <v>81</v>
      </c>
      <c r="C435" s="55"/>
      <c r="D435" s="44">
        <f>SUM(D431:D434)</f>
        <v>1400</v>
      </c>
      <c r="E435" s="97">
        <f>SUM(E431:E434)</f>
        <v>540</v>
      </c>
      <c r="F435" s="59">
        <f>E435/D435*100</f>
        <v>38.571428571428577</v>
      </c>
    </row>
    <row r="436" spans="1:6" ht="30" x14ac:dyDescent="0.25">
      <c r="A436" s="242" t="s">
        <v>125</v>
      </c>
      <c r="B436" s="56" t="s">
        <v>150</v>
      </c>
      <c r="C436" s="46" t="s">
        <v>5</v>
      </c>
      <c r="D436" s="48">
        <v>0</v>
      </c>
      <c r="E436" s="48">
        <v>0</v>
      </c>
      <c r="F436" s="49">
        <v>0</v>
      </c>
    </row>
    <row r="437" spans="1:6" ht="25.5" x14ac:dyDescent="0.25">
      <c r="A437" s="243"/>
      <c r="B437" s="50"/>
      <c r="C437" s="47" t="s">
        <v>7</v>
      </c>
      <c r="D437" s="48">
        <v>3983</v>
      </c>
      <c r="E437" s="48">
        <v>1562.93</v>
      </c>
      <c r="F437" s="49">
        <f>E437/D437*100</f>
        <v>39.240020085362794</v>
      </c>
    </row>
    <row r="438" spans="1:6" ht="38.25" x14ac:dyDescent="0.25">
      <c r="A438" s="243"/>
      <c r="B438" s="50"/>
      <c r="C438" s="47" t="s">
        <v>8</v>
      </c>
      <c r="D438" s="48">
        <v>9086.0529999999999</v>
      </c>
      <c r="E438" s="48">
        <v>319.93</v>
      </c>
      <c r="F438" s="49">
        <f>E438/D438*100</f>
        <v>3.5211108717943862</v>
      </c>
    </row>
    <row r="439" spans="1:6" ht="16.5" thickBot="1" x14ac:dyDescent="0.3">
      <c r="A439" s="244"/>
      <c r="B439" s="58"/>
      <c r="C439" s="51" t="s">
        <v>6</v>
      </c>
      <c r="D439" s="48">
        <v>0</v>
      </c>
      <c r="E439" s="48">
        <v>0</v>
      </c>
      <c r="F439" s="49">
        <v>0</v>
      </c>
    </row>
    <row r="440" spans="1:6" ht="16.5" thickBot="1" x14ac:dyDescent="0.3">
      <c r="A440" s="54"/>
      <c r="B440" s="42" t="s">
        <v>81</v>
      </c>
      <c r="C440" s="55"/>
      <c r="D440" s="44">
        <f>SUM(D436:D439)</f>
        <v>13069.053</v>
      </c>
      <c r="E440" s="44">
        <f>SUM(E436:E439)</f>
        <v>1882.8600000000001</v>
      </c>
      <c r="F440" s="45">
        <f>E440/D440*100</f>
        <v>14.407011739871283</v>
      </c>
    </row>
    <row r="441" spans="1:6" ht="25.5" x14ac:dyDescent="0.25">
      <c r="A441" s="242" t="s">
        <v>236</v>
      </c>
      <c r="B441" s="56" t="s">
        <v>23</v>
      </c>
      <c r="C441" s="46" t="s">
        <v>5</v>
      </c>
      <c r="D441" s="48">
        <v>0</v>
      </c>
      <c r="E441" s="48">
        <v>0</v>
      </c>
      <c r="F441" s="49">
        <v>0</v>
      </c>
    </row>
    <row r="442" spans="1:6" ht="25.5" x14ac:dyDescent="0.25">
      <c r="A442" s="243"/>
      <c r="B442" s="50"/>
      <c r="C442" s="47" t="s">
        <v>7</v>
      </c>
      <c r="D442" s="48"/>
      <c r="E442" s="48">
        <v>0</v>
      </c>
      <c r="F442" s="49">
        <v>0</v>
      </c>
    </row>
    <row r="443" spans="1:6" ht="38.25" x14ac:dyDescent="0.25">
      <c r="A443" s="243"/>
      <c r="B443" s="50"/>
      <c r="C443" s="47" t="s">
        <v>8</v>
      </c>
      <c r="D443" s="48">
        <v>52814.014000000003</v>
      </c>
      <c r="E443" s="48">
        <v>33890.99</v>
      </c>
      <c r="F443" s="49">
        <f>E443/D443*100</f>
        <v>64.170449153893131</v>
      </c>
    </row>
    <row r="444" spans="1:6" ht="16.5" thickBot="1" x14ac:dyDescent="0.3">
      <c r="A444" s="244"/>
      <c r="B444" s="58"/>
      <c r="C444" s="51" t="s">
        <v>6</v>
      </c>
      <c r="D444" s="48">
        <v>0</v>
      </c>
      <c r="E444" s="48">
        <v>0</v>
      </c>
      <c r="F444" s="49">
        <v>0</v>
      </c>
    </row>
    <row r="445" spans="1:6" ht="16.5" thickBot="1" x14ac:dyDescent="0.3">
      <c r="A445" s="54"/>
      <c r="B445" s="42" t="s">
        <v>81</v>
      </c>
      <c r="C445" s="55"/>
      <c r="D445" s="44">
        <f>SUM(D441:D444)</f>
        <v>52814.014000000003</v>
      </c>
      <c r="E445" s="44">
        <f>SUM(E441:E444)</f>
        <v>33890.99</v>
      </c>
      <c r="F445" s="45">
        <f t="shared" ref="F445:F453" si="17">E445/D445*100</f>
        <v>64.170449153893131</v>
      </c>
    </row>
    <row r="446" spans="1:6" ht="25.5" x14ac:dyDescent="0.25">
      <c r="A446" s="249" t="s">
        <v>127</v>
      </c>
      <c r="B446" s="246" t="s">
        <v>130</v>
      </c>
      <c r="C446" s="31" t="s">
        <v>5</v>
      </c>
      <c r="D446" s="128">
        <f t="shared" ref="D446:E449" si="18">D451+D456</f>
        <v>123090</v>
      </c>
      <c r="E446" s="128">
        <f t="shared" si="18"/>
        <v>44353.454590000001</v>
      </c>
      <c r="F446" s="33">
        <f t="shared" si="17"/>
        <v>36.033353310585753</v>
      </c>
    </row>
    <row r="447" spans="1:6" ht="25.5" x14ac:dyDescent="0.25">
      <c r="A447" s="250"/>
      <c r="B447" s="247"/>
      <c r="C447" s="34" t="s">
        <v>7</v>
      </c>
      <c r="D447" s="37">
        <f t="shared" si="18"/>
        <v>684816.5</v>
      </c>
      <c r="E447" s="37">
        <f t="shared" si="18"/>
        <v>61024.328280000002</v>
      </c>
      <c r="F447" s="36">
        <f t="shared" si="17"/>
        <v>8.9110481829804051</v>
      </c>
    </row>
    <row r="448" spans="1:6" ht="38.25" x14ac:dyDescent="0.25">
      <c r="A448" s="250"/>
      <c r="B448" s="247"/>
      <c r="C448" s="34" t="s">
        <v>8</v>
      </c>
      <c r="D448" s="37">
        <f t="shared" si="18"/>
        <v>1843473.8</v>
      </c>
      <c r="E448" s="37">
        <f t="shared" si="18"/>
        <v>487051.06871000002</v>
      </c>
      <c r="F448" s="36">
        <f t="shared" si="17"/>
        <v>26.420286998925619</v>
      </c>
    </row>
    <row r="449" spans="1:6" ht="16.5" thickBot="1" x14ac:dyDescent="0.3">
      <c r="A449" s="251"/>
      <c r="B449" s="248"/>
      <c r="C449" s="38" t="s">
        <v>6</v>
      </c>
      <c r="D449" s="37">
        <f t="shared" si="18"/>
        <v>38272.5</v>
      </c>
      <c r="E449" s="37">
        <f t="shared" si="18"/>
        <v>0</v>
      </c>
      <c r="F449" s="129">
        <f t="shared" si="17"/>
        <v>0</v>
      </c>
    </row>
    <row r="450" spans="1:6" ht="16.5" thickBot="1" x14ac:dyDescent="0.3">
      <c r="A450" s="41"/>
      <c r="B450" s="42" t="s">
        <v>79</v>
      </c>
      <c r="C450" s="43"/>
      <c r="D450" s="44">
        <f>SUM(D446:D449)</f>
        <v>2689652.8</v>
      </c>
      <c r="E450" s="97">
        <f>SUM(E446:E449)</f>
        <v>592428.85158000002</v>
      </c>
      <c r="F450" s="130">
        <f t="shared" si="17"/>
        <v>22.026220320332797</v>
      </c>
    </row>
    <row r="451" spans="1:6" ht="30" x14ac:dyDescent="0.25">
      <c r="A451" s="249" t="s">
        <v>128</v>
      </c>
      <c r="B451" s="214" t="s">
        <v>131</v>
      </c>
      <c r="C451" s="46" t="s">
        <v>5</v>
      </c>
      <c r="D451" s="48">
        <v>123090</v>
      </c>
      <c r="E451" s="4">
        <v>44353.454590000001</v>
      </c>
      <c r="F451" s="9">
        <f t="shared" si="17"/>
        <v>36.033353310585753</v>
      </c>
    </row>
    <row r="452" spans="1:6" ht="25.5" x14ac:dyDescent="0.25">
      <c r="A452" s="250"/>
      <c r="B452" s="214"/>
      <c r="C452" s="47" t="s">
        <v>7</v>
      </c>
      <c r="D452" s="48">
        <v>529475.03</v>
      </c>
      <c r="E452" s="48">
        <v>60827.97307</v>
      </c>
      <c r="F452" s="49">
        <f t="shared" si="17"/>
        <v>11.488355375323364</v>
      </c>
    </row>
    <row r="453" spans="1:6" ht="38.25" x14ac:dyDescent="0.25">
      <c r="A453" s="250"/>
      <c r="B453" s="50"/>
      <c r="C453" s="47" t="s">
        <v>8</v>
      </c>
      <c r="D453" s="48">
        <v>418123.97</v>
      </c>
      <c r="E453" s="48">
        <v>48482.292200000004</v>
      </c>
      <c r="F453" s="49">
        <f t="shared" si="17"/>
        <v>11.595195606700091</v>
      </c>
    </row>
    <row r="454" spans="1:6" ht="16.5" thickBot="1" x14ac:dyDescent="0.3">
      <c r="A454" s="251"/>
      <c r="B454" s="50"/>
      <c r="C454" s="51" t="s">
        <v>6</v>
      </c>
      <c r="D454" s="52">
        <v>0</v>
      </c>
      <c r="E454" s="52">
        <v>0</v>
      </c>
      <c r="F454" s="53">
        <v>0</v>
      </c>
    </row>
    <row r="455" spans="1:6" ht="16.5" thickBot="1" x14ac:dyDescent="0.3">
      <c r="A455" s="54"/>
      <c r="B455" s="42" t="s">
        <v>81</v>
      </c>
      <c r="C455" s="55"/>
      <c r="D455" s="44">
        <f>SUM(D451:D454)</f>
        <v>1070689</v>
      </c>
      <c r="E455" s="44">
        <f>SUM(E451:E454)</f>
        <v>153663.71986000001</v>
      </c>
      <c r="F455" s="45">
        <f>E455/D455*100</f>
        <v>14.35185379321166</v>
      </c>
    </row>
    <row r="456" spans="1:6" ht="29.25" customHeight="1" x14ac:dyDescent="0.25">
      <c r="A456" s="242" t="s">
        <v>129</v>
      </c>
      <c r="B456" s="272" t="s">
        <v>253</v>
      </c>
      <c r="C456" s="46" t="s">
        <v>5</v>
      </c>
      <c r="D456" s="52">
        <v>0</v>
      </c>
      <c r="E456" s="52">
        <v>0</v>
      </c>
      <c r="F456" s="53">
        <v>0</v>
      </c>
    </row>
    <row r="457" spans="1:6" ht="25.5" x14ac:dyDescent="0.25">
      <c r="A457" s="243"/>
      <c r="B457" s="273"/>
      <c r="C457" s="47" t="s">
        <v>7</v>
      </c>
      <c r="D457" s="48">
        <v>155341.47</v>
      </c>
      <c r="E457" s="48">
        <v>196.35521</v>
      </c>
      <c r="F457" s="49">
        <f>E457/D457*100</f>
        <v>0.12640231227372831</v>
      </c>
    </row>
    <row r="458" spans="1:6" ht="38.25" x14ac:dyDescent="0.25">
      <c r="A458" s="243"/>
      <c r="B458" s="50"/>
      <c r="C458" s="47" t="s">
        <v>8</v>
      </c>
      <c r="D458" s="48">
        <v>1425349.83</v>
      </c>
      <c r="E458" s="48">
        <v>438568.77651</v>
      </c>
      <c r="F458" s="49">
        <f>E458/D458*100</f>
        <v>30.769202569028266</v>
      </c>
    </row>
    <row r="459" spans="1:6" ht="16.5" thickBot="1" x14ac:dyDescent="0.3">
      <c r="A459" s="244"/>
      <c r="B459" s="58"/>
      <c r="C459" s="51" t="s">
        <v>6</v>
      </c>
      <c r="D459" s="52">
        <v>38272.5</v>
      </c>
      <c r="E459" s="52">
        <v>0</v>
      </c>
      <c r="F459" s="53">
        <v>0</v>
      </c>
    </row>
    <row r="460" spans="1:6" ht="16.5" thickBot="1" x14ac:dyDescent="0.3">
      <c r="A460" s="54"/>
      <c r="B460" s="42" t="s">
        <v>81</v>
      </c>
      <c r="C460" s="55"/>
      <c r="D460" s="44">
        <f>SUM(D456:D459)</f>
        <v>1618963.8</v>
      </c>
      <c r="E460" s="44">
        <f>SUM(E456:E459)</f>
        <v>438765.13172</v>
      </c>
      <c r="F460" s="45">
        <f t="shared" ref="F460:F465" si="19">E460/D460*100</f>
        <v>27.101602378014878</v>
      </c>
    </row>
    <row r="461" spans="1:6" ht="25.5" x14ac:dyDescent="0.25">
      <c r="A461" s="249" t="s">
        <v>132</v>
      </c>
      <c r="B461" s="246" t="s">
        <v>133</v>
      </c>
      <c r="C461" s="31" t="s">
        <v>5</v>
      </c>
      <c r="D461" s="10">
        <f t="shared" ref="D461:E464" si="20">D466</f>
        <v>57583.8</v>
      </c>
      <c r="E461" s="26">
        <f t="shared" si="20"/>
        <v>0</v>
      </c>
      <c r="F461" s="131">
        <f t="shared" si="19"/>
        <v>0</v>
      </c>
    </row>
    <row r="462" spans="1:6" ht="25.5" x14ac:dyDescent="0.25">
      <c r="A462" s="250"/>
      <c r="B462" s="247"/>
      <c r="C462" s="34" t="s">
        <v>7</v>
      </c>
      <c r="D462" s="48">
        <f t="shared" si="20"/>
        <v>1214964.8500000001</v>
      </c>
      <c r="E462" s="132">
        <f t="shared" si="20"/>
        <v>96700.157000000007</v>
      </c>
      <c r="F462" s="49">
        <f t="shared" si="19"/>
        <v>7.9590909152639275</v>
      </c>
    </row>
    <row r="463" spans="1:6" ht="38.25" x14ac:dyDescent="0.25">
      <c r="A463" s="250"/>
      <c r="B463" s="247"/>
      <c r="C463" s="34" t="s">
        <v>8</v>
      </c>
      <c r="D463" s="48">
        <f t="shared" si="20"/>
        <v>186389.41</v>
      </c>
      <c r="E463" s="132">
        <f t="shared" si="20"/>
        <v>20211.752110000001</v>
      </c>
      <c r="F463" s="49">
        <f t="shared" si="19"/>
        <v>10.843830725146885</v>
      </c>
    </row>
    <row r="464" spans="1:6" ht="16.5" thickBot="1" x14ac:dyDescent="0.3">
      <c r="A464" s="251"/>
      <c r="B464" s="248"/>
      <c r="C464" s="38" t="s">
        <v>6</v>
      </c>
      <c r="D464" s="48">
        <f t="shared" si="20"/>
        <v>424000</v>
      </c>
      <c r="E464" s="132">
        <f t="shared" si="20"/>
        <v>0</v>
      </c>
      <c r="F464" s="53">
        <f t="shared" si="19"/>
        <v>0</v>
      </c>
    </row>
    <row r="465" spans="1:7" ht="16.5" thickBot="1" x14ac:dyDescent="0.3">
      <c r="A465" s="41"/>
      <c r="B465" s="42" t="s">
        <v>79</v>
      </c>
      <c r="C465" s="43"/>
      <c r="D465" s="44">
        <f>SUM(D461:D464)</f>
        <v>1882938.06</v>
      </c>
      <c r="E465" s="133">
        <f>SUM(E461:E464)</f>
        <v>116911.90911000001</v>
      </c>
      <c r="F465" s="59">
        <f t="shared" si="19"/>
        <v>6.2090151340400439</v>
      </c>
    </row>
    <row r="466" spans="1:7" ht="25.5" x14ac:dyDescent="0.25">
      <c r="A466" s="250" t="s">
        <v>589</v>
      </c>
      <c r="B466" s="214" t="s">
        <v>134</v>
      </c>
      <c r="C466" s="46" t="s">
        <v>5</v>
      </c>
      <c r="D466" s="4">
        <v>57583.8</v>
      </c>
      <c r="E466" s="4">
        <v>0</v>
      </c>
      <c r="F466" s="9">
        <v>0</v>
      </c>
      <c r="G466" s="8"/>
    </row>
    <row r="467" spans="1:7" ht="25.5" x14ac:dyDescent="0.25">
      <c r="A467" s="250"/>
      <c r="B467" s="214"/>
      <c r="C467" s="47" t="s">
        <v>7</v>
      </c>
      <c r="D467" s="48">
        <v>1214964.8500000001</v>
      </c>
      <c r="E467" s="48">
        <v>96700.157000000007</v>
      </c>
      <c r="F467" s="49">
        <f>E467/D467*100</f>
        <v>7.9590909152639275</v>
      </c>
    </row>
    <row r="468" spans="1:7" ht="38.25" x14ac:dyDescent="0.25">
      <c r="A468" s="250"/>
      <c r="B468" s="50"/>
      <c r="C468" s="47" t="s">
        <v>8</v>
      </c>
      <c r="D468" s="48">
        <v>186389.41</v>
      </c>
      <c r="E468" s="48">
        <v>20211.752110000001</v>
      </c>
      <c r="F468" s="49">
        <f>E468/D468*100</f>
        <v>10.843830725146885</v>
      </c>
      <c r="G468" s="6"/>
    </row>
    <row r="469" spans="1:7" ht="16.5" thickBot="1" x14ac:dyDescent="0.3">
      <c r="A469" s="251"/>
      <c r="B469" s="50"/>
      <c r="C469" s="51" t="s">
        <v>6</v>
      </c>
      <c r="D469" s="52">
        <v>424000</v>
      </c>
      <c r="E469" s="52">
        <v>0</v>
      </c>
      <c r="F469" s="53">
        <f>E469/D469*100</f>
        <v>0</v>
      </c>
      <c r="G469" s="7"/>
    </row>
    <row r="470" spans="1:7" ht="16.5" thickBot="1" x14ac:dyDescent="0.3">
      <c r="A470" s="54"/>
      <c r="B470" s="42" t="s">
        <v>81</v>
      </c>
      <c r="C470" s="55"/>
      <c r="D470" s="44">
        <f>SUM(D466:D469)</f>
        <v>1882938.06</v>
      </c>
      <c r="E470" s="97">
        <f>SUM(E466:E469)</f>
        <v>116911.90911000001</v>
      </c>
      <c r="F470" s="59">
        <f>E470/D470*100</f>
        <v>6.2090151340400439</v>
      </c>
    </row>
    <row r="471" spans="1:7" ht="25.5" x14ac:dyDescent="0.25">
      <c r="A471" s="249" t="s">
        <v>135</v>
      </c>
      <c r="B471" s="246" t="s">
        <v>138</v>
      </c>
      <c r="C471" s="31" t="s">
        <v>5</v>
      </c>
      <c r="D471" s="48"/>
      <c r="E471" s="48">
        <v>0</v>
      </c>
      <c r="F471" s="49">
        <v>0</v>
      </c>
    </row>
    <row r="472" spans="1:7" ht="84" customHeight="1" x14ac:dyDescent="0.25">
      <c r="A472" s="250"/>
      <c r="B472" s="247"/>
      <c r="C472" s="99" t="s">
        <v>170</v>
      </c>
      <c r="D472" s="134">
        <f>D478</f>
        <v>95504.718080000006</v>
      </c>
      <c r="E472" s="134">
        <v>9350.2100900000005</v>
      </c>
      <c r="F472" s="135">
        <f>E472/D472*100</f>
        <v>9.7903122253790116</v>
      </c>
    </row>
    <row r="473" spans="1:7" ht="25.5" x14ac:dyDescent="0.25">
      <c r="A473" s="250"/>
      <c r="B473" s="247"/>
      <c r="C473" s="34" t="s">
        <v>7</v>
      </c>
      <c r="D473" s="37">
        <f>D479+D484</f>
        <v>111136.46702</v>
      </c>
      <c r="E473" s="37">
        <v>2373.0935199999999</v>
      </c>
      <c r="F473" s="118">
        <f>E473/D473*100</f>
        <v>2.1352968864602655</v>
      </c>
    </row>
    <row r="474" spans="1:7" ht="38.25" x14ac:dyDescent="0.25">
      <c r="A474" s="250"/>
      <c r="B474" s="247"/>
      <c r="C474" s="34" t="s">
        <v>8</v>
      </c>
      <c r="D474" s="37">
        <f>D480+D485</f>
        <v>78279.826369999995</v>
      </c>
      <c r="E474" s="37">
        <f>E480+E485</f>
        <v>0</v>
      </c>
      <c r="F474" s="118">
        <f>E474/D474*100</f>
        <v>0</v>
      </c>
    </row>
    <row r="475" spans="1:7" ht="16.5" thickBot="1" x14ac:dyDescent="0.3">
      <c r="A475" s="251"/>
      <c r="B475" s="248"/>
      <c r="C475" s="38" t="s">
        <v>6</v>
      </c>
      <c r="D475" s="37"/>
      <c r="E475" s="37">
        <f>E481+E486</f>
        <v>0</v>
      </c>
      <c r="F475" s="36">
        <v>0</v>
      </c>
    </row>
    <row r="476" spans="1:7" ht="16.5" thickBot="1" x14ac:dyDescent="0.3">
      <c r="A476" s="41"/>
      <c r="B476" s="42" t="s">
        <v>79</v>
      </c>
      <c r="C476" s="208"/>
      <c r="D476" s="98">
        <f>D472+D473+D474</f>
        <v>284921.01147000003</v>
      </c>
      <c r="E476" s="209">
        <f>SUM(E471:E475)</f>
        <v>11723.303610000001</v>
      </c>
      <c r="F476" s="130">
        <f>E476/D476*100</f>
        <v>4.114580230329687</v>
      </c>
    </row>
    <row r="477" spans="1:7" ht="30" customHeight="1" x14ac:dyDescent="0.25">
      <c r="A477" s="250" t="s">
        <v>136</v>
      </c>
      <c r="B477" s="252" t="s">
        <v>139</v>
      </c>
      <c r="C477" s="46" t="s">
        <v>5</v>
      </c>
      <c r="D477" s="4">
        <v>0</v>
      </c>
      <c r="E477" s="4">
        <v>0</v>
      </c>
      <c r="F477" s="9">
        <v>0</v>
      </c>
    </row>
    <row r="478" spans="1:7" ht="84.75" customHeight="1" x14ac:dyDescent="0.25">
      <c r="A478" s="250"/>
      <c r="B478" s="253"/>
      <c r="C478" s="46" t="s">
        <v>170</v>
      </c>
      <c r="D478" s="4">
        <v>95504.718080000006</v>
      </c>
      <c r="E478" s="4">
        <v>9350.2099999999991</v>
      </c>
      <c r="F478" s="9">
        <f>E478/D478*100</f>
        <v>9.7903121311428283</v>
      </c>
    </row>
    <row r="479" spans="1:7" ht="25.5" x14ac:dyDescent="0.25">
      <c r="A479" s="250"/>
      <c r="B479" s="214"/>
      <c r="C479" s="47" t="s">
        <v>7</v>
      </c>
      <c r="D479" s="48">
        <v>111136.46702</v>
      </c>
      <c r="E479" s="48">
        <v>2373.0929999999998</v>
      </c>
      <c r="F479" s="9">
        <f>E479/D479*100</f>
        <v>2.1352964185670404</v>
      </c>
    </row>
    <row r="480" spans="1:7" ht="39" thickBot="1" x14ac:dyDescent="0.3">
      <c r="A480" s="250"/>
      <c r="B480" s="50"/>
      <c r="C480" s="47" t="s">
        <v>8</v>
      </c>
      <c r="D480" s="48">
        <v>57816.5</v>
      </c>
      <c r="E480" s="48">
        <v>0</v>
      </c>
      <c r="F480" s="9">
        <f>E480/D480*100</f>
        <v>0</v>
      </c>
    </row>
    <row r="481" spans="1:6" ht="16.5" thickBot="1" x14ac:dyDescent="0.3">
      <c r="A481" s="251"/>
      <c r="B481" s="50"/>
      <c r="C481" s="51" t="s">
        <v>6</v>
      </c>
      <c r="D481" s="44"/>
      <c r="E481" s="52">
        <v>0</v>
      </c>
      <c r="F481" s="53">
        <v>0</v>
      </c>
    </row>
    <row r="482" spans="1:6" ht="16.5" thickBot="1" x14ac:dyDescent="0.3">
      <c r="A482" s="54"/>
      <c r="B482" s="42" t="s">
        <v>81</v>
      </c>
      <c r="C482" s="55"/>
      <c r="D482" s="207">
        <f>D478+D479+D480</f>
        <v>264457.6851</v>
      </c>
      <c r="E482" s="44">
        <f>SUM(E477:E481)</f>
        <v>11723.303</v>
      </c>
      <c r="F482" s="45">
        <f>E482/D482*100</f>
        <v>4.4329598497268252</v>
      </c>
    </row>
    <row r="483" spans="1:6" ht="30" x14ac:dyDescent="0.25">
      <c r="A483" s="242" t="s">
        <v>137</v>
      </c>
      <c r="B483" s="214" t="s">
        <v>140</v>
      </c>
      <c r="C483" s="46" t="s">
        <v>5</v>
      </c>
      <c r="D483" s="4">
        <v>0</v>
      </c>
      <c r="E483" s="4">
        <v>0</v>
      </c>
      <c r="F483" s="9">
        <v>0</v>
      </c>
    </row>
    <row r="484" spans="1:6" ht="25.5" x14ac:dyDescent="0.25">
      <c r="A484" s="243"/>
      <c r="B484" s="50"/>
      <c r="C484" s="47" t="s">
        <v>7</v>
      </c>
      <c r="D484" s="48">
        <v>0</v>
      </c>
      <c r="E484" s="4">
        <v>0</v>
      </c>
      <c r="F484" s="9">
        <v>0</v>
      </c>
    </row>
    <row r="485" spans="1:6" ht="39" thickBot="1" x14ac:dyDescent="0.3">
      <c r="A485" s="243"/>
      <c r="B485" s="50"/>
      <c r="C485" s="47" t="s">
        <v>8</v>
      </c>
      <c r="D485" s="48">
        <v>20463.326369999999</v>
      </c>
      <c r="E485" s="48">
        <v>0</v>
      </c>
      <c r="F485" s="49">
        <f>E485/D485*100</f>
        <v>0</v>
      </c>
    </row>
    <row r="486" spans="1:6" ht="16.5" thickBot="1" x14ac:dyDescent="0.3">
      <c r="A486" s="244"/>
      <c r="B486" s="58"/>
      <c r="C486" s="51" t="s">
        <v>6</v>
      </c>
      <c r="D486" s="44">
        <v>0</v>
      </c>
      <c r="E486" s="48">
        <v>0</v>
      </c>
      <c r="F486" s="49">
        <v>0</v>
      </c>
    </row>
    <row r="487" spans="1:6" ht="16.5" thickBot="1" x14ac:dyDescent="0.3">
      <c r="A487" s="54"/>
      <c r="B487" s="42" t="s">
        <v>81</v>
      </c>
      <c r="C487" s="55"/>
      <c r="D487" s="44">
        <f>SUM(D483:D486)</f>
        <v>20463.326369999999</v>
      </c>
      <c r="E487" s="44">
        <f>SUM(E483:E486)</f>
        <v>0</v>
      </c>
      <c r="F487" s="45">
        <f t="shared" ref="F487" si="21">E487/D487*100</f>
        <v>0</v>
      </c>
    </row>
    <row r="488" spans="1:6" ht="25.5" x14ac:dyDescent="0.25">
      <c r="A488" s="274"/>
      <c r="B488" s="277" t="s">
        <v>71</v>
      </c>
      <c r="C488" s="1" t="s">
        <v>72</v>
      </c>
      <c r="D488" s="234">
        <f>D6+D21+D66+D86+D121+D141+D161+D186+D221+D261+D296+D321+D346+D381+D401+D426+D446+D461+D471</f>
        <v>503985.81986999995</v>
      </c>
      <c r="E488" s="234">
        <f>E6+E21+E66+E86+E121+E141+E161+E186+E221+E261+E296+E321+E346+E381+E401+E426+E446+E461+E471</f>
        <v>232603.51292999997</v>
      </c>
      <c r="F488" s="136">
        <f>E488/D488*100</f>
        <v>46.152789177679367</v>
      </c>
    </row>
    <row r="489" spans="1:6" ht="25.5" x14ac:dyDescent="0.25">
      <c r="A489" s="275"/>
      <c r="B489" s="278"/>
      <c r="C489" s="2" t="s">
        <v>73</v>
      </c>
      <c r="D489" s="235">
        <f>D7+D22+D67+D87+D122+D142+D162+D187+D222+D262+D297+D322+D347+D382+D402+D427+D447+D462+D479+D478</f>
        <v>9037408.5804599971</v>
      </c>
      <c r="E489" s="235">
        <f>E7+E22+E67+E87+E122+E142+E162+E187+E222+E262+E297+E322+E347+E382+E402+E427+E447+E462+E473</f>
        <v>3530861.1382900006</v>
      </c>
      <c r="F489" s="227">
        <f>E489/D489*100</f>
        <v>39.069398122866353</v>
      </c>
    </row>
    <row r="490" spans="1:6" ht="38.25" x14ac:dyDescent="0.25">
      <c r="A490" s="275"/>
      <c r="B490" s="278"/>
      <c r="C490" s="2" t="s">
        <v>8</v>
      </c>
      <c r="D490" s="235">
        <f>D8+D23+D68+D88+D123+D143+D163+D188+D223+D263+D298+D323+D348+D383+D403+D428+D448+D463+D474</f>
        <v>8612465.5178500004</v>
      </c>
      <c r="E490" s="235">
        <f>E8+E23+E68+E88+E123+E143+E163+E188+E223+E263+E298+E323+E348+E383+E403+E428+E448+E463+E474+E472</f>
        <v>3407567.097120001</v>
      </c>
      <c r="F490" s="227">
        <f>E490/D490*100</f>
        <v>39.565523833535877</v>
      </c>
    </row>
    <row r="491" spans="1:6" ht="16.5" thickBot="1" x14ac:dyDescent="0.3">
      <c r="A491" s="276"/>
      <c r="B491" s="279"/>
      <c r="C491" s="3" t="s">
        <v>6</v>
      </c>
      <c r="D491" s="236">
        <f>D9+D24+D69+D89+D124+D144+D164+D189+D224+D264+D299+D324+D349+D384+D404+D429+D449+D464+D475</f>
        <v>1007510.02</v>
      </c>
      <c r="E491" s="236">
        <f>E24+E224+E264+E299+E449+E475</f>
        <v>271160.52769999998</v>
      </c>
      <c r="F491" s="228">
        <f>E491/D491*100</f>
        <v>26.913928627727195</v>
      </c>
    </row>
    <row r="492" spans="1:6" ht="16.5" thickBot="1" x14ac:dyDescent="0.3">
      <c r="A492" s="219"/>
      <c r="B492" s="220"/>
      <c r="C492" s="221" t="s">
        <v>147</v>
      </c>
      <c r="D492" s="44">
        <f>D488+D489+D490+D491</f>
        <v>19161369.938179996</v>
      </c>
      <c r="E492" s="222">
        <f>E488+E489+E490+E491</f>
        <v>7442192.2760400008</v>
      </c>
      <c r="F492" s="229">
        <f>E492/D492*100</f>
        <v>38.839562620264729</v>
      </c>
    </row>
    <row r="493" spans="1:6" ht="31.5" customHeight="1" x14ac:dyDescent="0.25">
      <c r="D493" s="212"/>
      <c r="E493">
        <v>1</v>
      </c>
    </row>
    <row r="494" spans="1:6" x14ac:dyDescent="0.25">
      <c r="D494" s="5"/>
      <c r="E494" s="166"/>
    </row>
    <row r="495" spans="1:6" x14ac:dyDescent="0.25">
      <c r="C495" s="5"/>
      <c r="D495" s="5"/>
    </row>
    <row r="496" spans="1:6" x14ac:dyDescent="0.25">
      <c r="C496" s="5"/>
      <c r="D496" s="5"/>
    </row>
    <row r="497" spans="3:4" x14ac:dyDescent="0.25">
      <c r="C497" s="5"/>
      <c r="D497" s="5"/>
    </row>
    <row r="498" spans="3:4" x14ac:dyDescent="0.25">
      <c r="C498" s="5"/>
      <c r="D498" s="5"/>
    </row>
    <row r="499" spans="3:4" x14ac:dyDescent="0.25">
      <c r="C499" s="5"/>
      <c r="D499" s="5"/>
    </row>
  </sheetData>
  <autoFilter ref="A4:F493"/>
  <mergeCells count="130">
    <mergeCell ref="B421:B424"/>
    <mergeCell ref="A422:A424"/>
    <mergeCell ref="A366:A369"/>
    <mergeCell ref="A376:A379"/>
    <mergeCell ref="A381:A384"/>
    <mergeCell ref="B381:B384"/>
    <mergeCell ref="A386:A389"/>
    <mergeCell ref="A391:A394"/>
    <mergeCell ref="A371:A374"/>
    <mergeCell ref="A406:A409"/>
    <mergeCell ref="B416:B419"/>
    <mergeCell ref="A416:A419"/>
    <mergeCell ref="A411:A414"/>
    <mergeCell ref="B406:B408"/>
    <mergeCell ref="A396:A399"/>
    <mergeCell ref="A401:A404"/>
    <mergeCell ref="B401:B404"/>
    <mergeCell ref="A483:A486"/>
    <mergeCell ref="A488:A491"/>
    <mergeCell ref="B488:B491"/>
    <mergeCell ref="A461:A464"/>
    <mergeCell ref="B461:B464"/>
    <mergeCell ref="A466:A469"/>
    <mergeCell ref="A471:A475"/>
    <mergeCell ref="B471:B475"/>
    <mergeCell ref="A477:A481"/>
    <mergeCell ref="B477:B478"/>
    <mergeCell ref="A456:A459"/>
    <mergeCell ref="A426:A429"/>
    <mergeCell ref="B426:B429"/>
    <mergeCell ref="A431:A434"/>
    <mergeCell ref="A436:A439"/>
    <mergeCell ref="A441:A444"/>
    <mergeCell ref="A446:A449"/>
    <mergeCell ref="B446:B449"/>
    <mergeCell ref="A451:A454"/>
    <mergeCell ref="B456:B457"/>
    <mergeCell ref="A241:A244"/>
    <mergeCell ref="A211:A214"/>
    <mergeCell ref="A216:A219"/>
    <mergeCell ref="B261:B264"/>
    <mergeCell ref="A266:A269"/>
    <mergeCell ref="A271:A274"/>
    <mergeCell ref="A316:A319"/>
    <mergeCell ref="A321:A324"/>
    <mergeCell ref="A286:A289"/>
    <mergeCell ref="A296:A299"/>
    <mergeCell ref="B296:B299"/>
    <mergeCell ref="A291:A294"/>
    <mergeCell ref="A276:A279"/>
    <mergeCell ref="A281:A284"/>
    <mergeCell ref="B321:B324"/>
    <mergeCell ref="A306:A309"/>
    <mergeCell ref="A311:A314"/>
    <mergeCell ref="A261:A264"/>
    <mergeCell ref="A256:A259"/>
    <mergeCell ref="B256:B258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361:A364"/>
    <mergeCell ref="A326:A329"/>
    <mergeCell ref="A331:A334"/>
    <mergeCell ref="A336:A339"/>
    <mergeCell ref="A341:A344"/>
    <mergeCell ref="A301:A304"/>
    <mergeCell ref="A101:A104"/>
    <mergeCell ref="A116:A119"/>
    <mergeCell ref="B346:B349"/>
    <mergeCell ref="A351:A354"/>
    <mergeCell ref="A356:A359"/>
    <mergeCell ref="A346:A349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  <mergeCell ref="A226:A229"/>
    <mergeCell ref="B121:B124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5" man="1"/>
    <brk id="75" max="16383" man="1"/>
    <brk id="120" max="16383" man="1"/>
    <brk id="165" max="5" man="1"/>
    <brk id="205" max="5" man="1"/>
    <brk id="245" max="5" man="1"/>
    <brk id="290" max="5" man="1"/>
    <brk id="335" max="5" man="1"/>
    <brk id="380" max="5" man="1"/>
    <brk id="425" max="5" man="1"/>
    <brk id="470" max="16383" man="1"/>
  </rowBreaks>
  <ignoredErrors>
    <ignoredError sqref="E1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3"/>
  <sheetViews>
    <sheetView view="pageBreakPreview" zoomScale="55" zoomScaleNormal="68" zoomScaleSheetLayoutView="55" workbookViewId="0">
      <pane ySplit="8" topLeftCell="A50" activePane="bottomLeft" state="frozen"/>
      <selection pane="bottomLeft" activeCell="A69" sqref="A69"/>
    </sheetView>
  </sheetViews>
  <sheetFormatPr defaultRowHeight="15.75" x14ac:dyDescent="0.25"/>
  <cols>
    <col min="1" max="1" width="7" style="12" customWidth="1"/>
    <col min="2" max="2" width="24.42578125" style="12" customWidth="1"/>
    <col min="3" max="3" width="12.7109375" style="12" customWidth="1"/>
    <col min="4" max="4" width="11.42578125" style="12" customWidth="1"/>
    <col min="5" max="5" width="11" style="12" customWidth="1"/>
    <col min="6" max="6" width="9.42578125" style="12" customWidth="1"/>
    <col min="7" max="7" width="9.5703125" style="201" customWidth="1"/>
    <col min="8" max="8" width="10.7109375" style="201" customWidth="1"/>
    <col min="9" max="9" width="9.5703125" style="14" customWidth="1"/>
    <col min="10" max="10" width="8.42578125" style="19" customWidth="1"/>
    <col min="11" max="16384" width="9.140625" style="12"/>
  </cols>
  <sheetData>
    <row r="1" spans="1:10" x14ac:dyDescent="0.25">
      <c r="A1" s="13"/>
      <c r="B1" s="13"/>
      <c r="C1" s="13"/>
      <c r="D1" s="13"/>
      <c r="E1" s="13"/>
      <c r="F1" s="13"/>
      <c r="G1" s="15"/>
      <c r="H1" s="15"/>
      <c r="I1" s="307" t="s">
        <v>155</v>
      </c>
      <c r="J1" s="307"/>
    </row>
    <row r="2" spans="1:10" x14ac:dyDescent="0.25">
      <c r="A2" s="13"/>
      <c r="B2" s="13"/>
      <c r="C2" s="13"/>
      <c r="D2" s="13"/>
      <c r="E2" s="13"/>
      <c r="F2" s="13"/>
      <c r="G2" s="15"/>
      <c r="H2" s="15"/>
      <c r="I2" s="15"/>
      <c r="J2" s="15"/>
    </row>
    <row r="3" spans="1:10" ht="18.75" x14ac:dyDescent="0.3">
      <c r="A3" s="310" t="s">
        <v>179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0" ht="19.5" thickBot="1" x14ac:dyDescent="0.35">
      <c r="A4" s="308" t="s">
        <v>520</v>
      </c>
      <c r="B4" s="308"/>
      <c r="C4" s="308"/>
      <c r="D4" s="308"/>
      <c r="E4" s="308"/>
      <c r="F4" s="308"/>
      <c r="G4" s="308"/>
      <c r="H4" s="308"/>
      <c r="I4" s="308"/>
      <c r="J4" s="308"/>
    </row>
    <row r="5" spans="1:10" ht="16.5" thickBot="1" x14ac:dyDescent="0.3">
      <c r="A5" s="311" t="s">
        <v>0</v>
      </c>
      <c r="B5" s="311" t="s">
        <v>172</v>
      </c>
      <c r="C5" s="311" t="s">
        <v>173</v>
      </c>
      <c r="D5" s="314" t="s">
        <v>180</v>
      </c>
      <c r="E5" s="315"/>
      <c r="F5" s="315"/>
      <c r="G5" s="315"/>
      <c r="H5" s="315"/>
      <c r="I5" s="315"/>
      <c r="J5" s="316"/>
    </row>
    <row r="6" spans="1:10" ht="32.25" thickBot="1" x14ac:dyDescent="0.3">
      <c r="A6" s="312"/>
      <c r="B6" s="312"/>
      <c r="C6" s="312"/>
      <c r="D6" s="237" t="s">
        <v>522</v>
      </c>
      <c r="E6" s="314" t="s">
        <v>174</v>
      </c>
      <c r="F6" s="316"/>
      <c r="G6" s="314" t="s">
        <v>175</v>
      </c>
      <c r="H6" s="316"/>
      <c r="I6" s="314" t="s">
        <v>176</v>
      </c>
      <c r="J6" s="316"/>
    </row>
    <row r="7" spans="1:10" ht="16.5" thickBot="1" x14ac:dyDescent="0.3">
      <c r="A7" s="313"/>
      <c r="B7" s="313"/>
      <c r="C7" s="313"/>
      <c r="D7" s="16" t="s">
        <v>177</v>
      </c>
      <c r="E7" s="16" t="s">
        <v>177</v>
      </c>
      <c r="F7" s="16" t="s">
        <v>178</v>
      </c>
      <c r="G7" s="16" t="s">
        <v>177</v>
      </c>
      <c r="H7" s="16" t="s">
        <v>178</v>
      </c>
      <c r="I7" s="16" t="s">
        <v>177</v>
      </c>
      <c r="J7" s="16" t="s">
        <v>178</v>
      </c>
    </row>
    <row r="8" spans="1:10" x14ac:dyDescent="0.25">
      <c r="A8" s="238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</row>
    <row r="9" spans="1:10" ht="18.75" x14ac:dyDescent="0.3">
      <c r="A9" s="297" t="s">
        <v>181</v>
      </c>
      <c r="B9" s="297"/>
      <c r="C9" s="297"/>
      <c r="D9" s="297"/>
      <c r="E9" s="297"/>
      <c r="F9" s="297"/>
      <c r="G9" s="297"/>
      <c r="H9" s="297"/>
      <c r="I9" s="297"/>
      <c r="J9" s="297"/>
    </row>
    <row r="10" spans="1:10" ht="36.75" customHeight="1" x14ac:dyDescent="0.25">
      <c r="A10" s="299" t="s">
        <v>157</v>
      </c>
      <c r="B10" s="299"/>
      <c r="C10" s="299"/>
      <c r="D10" s="299"/>
      <c r="E10" s="299"/>
      <c r="F10" s="299"/>
      <c r="G10" s="299"/>
      <c r="H10" s="299"/>
      <c r="I10" s="299"/>
      <c r="J10" s="299"/>
    </row>
    <row r="11" spans="1:10" x14ac:dyDescent="0.25">
      <c r="A11" s="289" t="s">
        <v>362</v>
      </c>
      <c r="B11" s="289"/>
      <c r="C11" s="289"/>
      <c r="D11" s="289"/>
      <c r="E11" s="289"/>
      <c r="F11" s="289"/>
      <c r="G11" s="289"/>
      <c r="H11" s="289"/>
      <c r="I11" s="289"/>
      <c r="J11" s="289"/>
    </row>
    <row r="12" spans="1:10" x14ac:dyDescent="0.25">
      <c r="A12" s="283" t="s">
        <v>356</v>
      </c>
      <c r="B12" s="283"/>
      <c r="C12" s="283"/>
      <c r="D12" s="283"/>
      <c r="E12" s="283"/>
      <c r="F12" s="283"/>
      <c r="G12" s="283"/>
      <c r="H12" s="283"/>
      <c r="I12" s="283"/>
      <c r="J12" s="283"/>
    </row>
    <row r="13" spans="1:10" x14ac:dyDescent="0.25">
      <c r="A13" s="289" t="s">
        <v>362</v>
      </c>
      <c r="B13" s="289"/>
      <c r="C13" s="289"/>
      <c r="D13" s="289"/>
      <c r="E13" s="289"/>
      <c r="F13" s="289"/>
      <c r="G13" s="289"/>
      <c r="H13" s="289"/>
      <c r="I13" s="289"/>
      <c r="J13" s="289"/>
    </row>
    <row r="14" spans="1:10" ht="18.75" x14ac:dyDescent="0.3">
      <c r="A14" s="297" t="s">
        <v>182</v>
      </c>
      <c r="B14" s="297"/>
      <c r="C14" s="297"/>
      <c r="D14" s="297"/>
      <c r="E14" s="297"/>
      <c r="F14" s="297"/>
      <c r="G14" s="297"/>
      <c r="H14" s="297"/>
      <c r="I14" s="297"/>
      <c r="J14" s="297"/>
    </row>
    <row r="15" spans="1:10" ht="48.75" customHeight="1" x14ac:dyDescent="0.25">
      <c r="A15" s="283" t="s">
        <v>183</v>
      </c>
      <c r="B15" s="283"/>
      <c r="C15" s="283"/>
      <c r="D15" s="283"/>
      <c r="E15" s="283"/>
      <c r="F15" s="283"/>
      <c r="G15" s="283"/>
      <c r="H15" s="283"/>
      <c r="I15" s="283"/>
      <c r="J15" s="283"/>
    </row>
    <row r="16" spans="1:10" ht="163.5" customHeight="1" x14ac:dyDescent="0.25">
      <c r="A16" s="231">
        <v>1</v>
      </c>
      <c r="B16" s="18" t="s">
        <v>566</v>
      </c>
      <c r="C16" s="231" t="s">
        <v>163</v>
      </c>
      <c r="D16" s="231">
        <v>4</v>
      </c>
      <c r="E16" s="231" t="s">
        <v>392</v>
      </c>
      <c r="F16" s="231" t="s">
        <v>392</v>
      </c>
      <c r="G16" s="231" t="s">
        <v>392</v>
      </c>
      <c r="H16" s="231" t="s">
        <v>392</v>
      </c>
      <c r="I16" s="231" t="s">
        <v>392</v>
      </c>
      <c r="J16" s="231"/>
    </row>
    <row r="17" spans="1:10" ht="141.75" x14ac:dyDescent="0.25">
      <c r="A17" s="231">
        <v>2</v>
      </c>
      <c r="B17" s="24" t="s">
        <v>567</v>
      </c>
      <c r="C17" s="231" t="s">
        <v>163</v>
      </c>
      <c r="D17" s="231">
        <v>2</v>
      </c>
      <c r="E17" s="231" t="s">
        <v>392</v>
      </c>
      <c r="F17" s="231" t="s">
        <v>392</v>
      </c>
      <c r="G17" s="231" t="s">
        <v>392</v>
      </c>
      <c r="H17" s="231" t="s">
        <v>392</v>
      </c>
      <c r="I17" s="231" t="s">
        <v>392</v>
      </c>
      <c r="J17" s="232"/>
    </row>
    <row r="18" spans="1:10" ht="110.25" x14ac:dyDescent="0.25">
      <c r="A18" s="231">
        <v>3</v>
      </c>
      <c r="B18" s="24" t="s">
        <v>586</v>
      </c>
      <c r="C18" s="231" t="s">
        <v>163</v>
      </c>
      <c r="D18" s="231">
        <v>4</v>
      </c>
      <c r="E18" s="231" t="s">
        <v>392</v>
      </c>
      <c r="F18" s="231" t="s">
        <v>392</v>
      </c>
      <c r="G18" s="231" t="s">
        <v>392</v>
      </c>
      <c r="H18" s="231" t="s">
        <v>392</v>
      </c>
      <c r="I18" s="231" t="s">
        <v>392</v>
      </c>
      <c r="J18" s="232"/>
    </row>
    <row r="19" spans="1:10" x14ac:dyDescent="0.25">
      <c r="A19" s="299" t="s">
        <v>184</v>
      </c>
      <c r="B19" s="299"/>
      <c r="C19" s="299"/>
      <c r="D19" s="299"/>
      <c r="E19" s="299"/>
      <c r="F19" s="299"/>
      <c r="G19" s="299"/>
      <c r="H19" s="299"/>
      <c r="I19" s="299"/>
      <c r="J19" s="299"/>
    </row>
    <row r="20" spans="1:10" ht="204.75" x14ac:dyDescent="0.25">
      <c r="A20" s="231">
        <v>4</v>
      </c>
      <c r="B20" s="24" t="s">
        <v>583</v>
      </c>
      <c r="C20" s="231" t="s">
        <v>158</v>
      </c>
      <c r="D20" s="231">
        <v>100</v>
      </c>
      <c r="E20" s="231" t="s">
        <v>392</v>
      </c>
      <c r="F20" s="231" t="s">
        <v>392</v>
      </c>
      <c r="G20" s="231">
        <v>45</v>
      </c>
      <c r="H20" s="231">
        <v>45</v>
      </c>
      <c r="I20" s="231">
        <v>75</v>
      </c>
      <c r="J20" s="233"/>
    </row>
    <row r="21" spans="1:10" ht="141.75" x14ac:dyDescent="0.25">
      <c r="A21" s="231">
        <v>5</v>
      </c>
      <c r="B21" s="24" t="s">
        <v>568</v>
      </c>
      <c r="C21" s="231" t="s">
        <v>163</v>
      </c>
      <c r="D21" s="231">
        <v>1</v>
      </c>
      <c r="E21" s="231" t="s">
        <v>392</v>
      </c>
      <c r="F21" s="231" t="s">
        <v>392</v>
      </c>
      <c r="G21" s="231" t="s">
        <v>392</v>
      </c>
      <c r="H21" s="231" t="s">
        <v>392</v>
      </c>
      <c r="I21" s="231" t="s">
        <v>392</v>
      </c>
      <c r="J21" s="231"/>
    </row>
    <row r="22" spans="1:10" ht="87" customHeight="1" x14ac:dyDescent="0.25">
      <c r="A22" s="231">
        <v>6</v>
      </c>
      <c r="B22" s="181" t="s">
        <v>569</v>
      </c>
      <c r="C22" s="231" t="s">
        <v>163</v>
      </c>
      <c r="D22" s="231">
        <v>1</v>
      </c>
      <c r="E22" s="231" t="s">
        <v>392</v>
      </c>
      <c r="F22" s="231" t="s">
        <v>392</v>
      </c>
      <c r="G22" s="231" t="s">
        <v>392</v>
      </c>
      <c r="H22" s="231" t="s">
        <v>392</v>
      </c>
      <c r="I22" s="231" t="s">
        <v>392</v>
      </c>
      <c r="J22" s="18"/>
    </row>
    <row r="23" spans="1:10" x14ac:dyDescent="0.25">
      <c r="A23" s="299" t="s">
        <v>185</v>
      </c>
      <c r="B23" s="299"/>
      <c r="C23" s="299"/>
      <c r="D23" s="299"/>
      <c r="E23" s="299"/>
      <c r="F23" s="299"/>
      <c r="G23" s="299"/>
      <c r="H23" s="299"/>
      <c r="I23" s="299"/>
      <c r="J23" s="299"/>
    </row>
    <row r="24" spans="1:10" ht="94.5" x14ac:dyDescent="0.25">
      <c r="A24" s="231">
        <v>7</v>
      </c>
      <c r="B24" s="24" t="s">
        <v>584</v>
      </c>
      <c r="C24" s="231" t="s">
        <v>163</v>
      </c>
      <c r="D24" s="231">
        <v>1</v>
      </c>
      <c r="E24" s="231" t="s">
        <v>392</v>
      </c>
      <c r="F24" s="231" t="s">
        <v>392</v>
      </c>
      <c r="G24" s="231" t="s">
        <v>392</v>
      </c>
      <c r="H24" s="231" t="s">
        <v>392</v>
      </c>
      <c r="I24" s="180" t="s">
        <v>392</v>
      </c>
      <c r="J24" s="233"/>
    </row>
    <row r="25" spans="1:10" ht="110.25" x14ac:dyDescent="0.25">
      <c r="A25" s="231">
        <v>8</v>
      </c>
      <c r="B25" s="24" t="s">
        <v>570</v>
      </c>
      <c r="C25" s="231" t="s">
        <v>163</v>
      </c>
      <c r="D25" s="231">
        <v>2</v>
      </c>
      <c r="E25" s="231" t="s">
        <v>392</v>
      </c>
      <c r="F25" s="231" t="s">
        <v>392</v>
      </c>
      <c r="G25" s="231" t="s">
        <v>392</v>
      </c>
      <c r="H25" s="231" t="s">
        <v>392</v>
      </c>
      <c r="I25" s="180" t="s">
        <v>392</v>
      </c>
      <c r="J25" s="233"/>
    </row>
    <row r="26" spans="1:10" ht="126" x14ac:dyDescent="0.25">
      <c r="A26" s="231">
        <v>9</v>
      </c>
      <c r="B26" s="24" t="s">
        <v>571</v>
      </c>
      <c r="C26" s="231" t="s">
        <v>163</v>
      </c>
      <c r="D26" s="231">
        <v>2</v>
      </c>
      <c r="E26" s="231" t="s">
        <v>392</v>
      </c>
      <c r="F26" s="231" t="s">
        <v>392</v>
      </c>
      <c r="G26" s="231" t="s">
        <v>392</v>
      </c>
      <c r="H26" s="231" t="s">
        <v>392</v>
      </c>
      <c r="I26" s="180" t="s">
        <v>392</v>
      </c>
      <c r="J26" s="233"/>
    </row>
    <row r="27" spans="1:10" ht="39" customHeight="1" x14ac:dyDescent="0.25">
      <c r="A27" s="299" t="s">
        <v>186</v>
      </c>
      <c r="B27" s="299"/>
      <c r="C27" s="299"/>
      <c r="D27" s="299"/>
      <c r="E27" s="299"/>
      <c r="F27" s="299"/>
      <c r="G27" s="299"/>
      <c r="H27" s="299"/>
      <c r="I27" s="299"/>
      <c r="J27" s="299"/>
    </row>
    <row r="28" spans="1:10" ht="84.75" customHeight="1" x14ac:dyDescent="0.25">
      <c r="A28" s="231">
        <v>10</v>
      </c>
      <c r="B28" s="186" t="s">
        <v>572</v>
      </c>
      <c r="C28" s="231" t="s">
        <v>163</v>
      </c>
      <c r="D28" s="231">
        <v>1</v>
      </c>
      <c r="E28" s="231" t="s">
        <v>392</v>
      </c>
      <c r="F28" s="231" t="s">
        <v>392</v>
      </c>
      <c r="G28" s="231" t="s">
        <v>392</v>
      </c>
      <c r="H28" s="231" t="s">
        <v>392</v>
      </c>
      <c r="I28" s="180" t="s">
        <v>392</v>
      </c>
      <c r="J28" s="233"/>
    </row>
    <row r="29" spans="1:10" ht="213.75" customHeight="1" x14ac:dyDescent="0.25">
      <c r="A29" s="231">
        <v>11</v>
      </c>
      <c r="B29" s="186" t="s">
        <v>573</v>
      </c>
      <c r="C29" s="231" t="s">
        <v>163</v>
      </c>
      <c r="D29" s="231">
        <v>1</v>
      </c>
      <c r="E29" s="231" t="s">
        <v>392</v>
      </c>
      <c r="F29" s="231" t="s">
        <v>392</v>
      </c>
      <c r="G29" s="231" t="s">
        <v>392</v>
      </c>
      <c r="H29" s="231" t="s">
        <v>392</v>
      </c>
      <c r="I29" s="180" t="s">
        <v>392</v>
      </c>
      <c r="J29" s="233"/>
    </row>
    <row r="30" spans="1:10" ht="213.75" customHeight="1" x14ac:dyDescent="0.25">
      <c r="A30" s="231">
        <v>12</v>
      </c>
      <c r="B30" s="186" t="s">
        <v>574</v>
      </c>
      <c r="C30" s="231" t="s">
        <v>163</v>
      </c>
      <c r="D30" s="231">
        <v>2</v>
      </c>
      <c r="E30" s="231" t="s">
        <v>392</v>
      </c>
      <c r="F30" s="231" t="s">
        <v>392</v>
      </c>
      <c r="G30" s="231" t="s">
        <v>392</v>
      </c>
      <c r="H30" s="231" t="s">
        <v>392</v>
      </c>
      <c r="I30" s="180" t="s">
        <v>392</v>
      </c>
      <c r="J30" s="233"/>
    </row>
    <row r="31" spans="1:10" ht="135" customHeight="1" x14ac:dyDescent="0.25">
      <c r="A31" s="231">
        <v>13</v>
      </c>
      <c r="B31" s="186" t="s">
        <v>575</v>
      </c>
      <c r="C31" s="231" t="s">
        <v>163</v>
      </c>
      <c r="D31" s="231">
        <v>9</v>
      </c>
      <c r="E31" s="231" t="s">
        <v>392</v>
      </c>
      <c r="F31" s="231" t="s">
        <v>392</v>
      </c>
      <c r="G31" s="231" t="s">
        <v>392</v>
      </c>
      <c r="H31" s="231" t="s">
        <v>392</v>
      </c>
      <c r="I31" s="180" t="s">
        <v>392</v>
      </c>
      <c r="J31" s="233"/>
    </row>
    <row r="32" spans="1:10" ht="183" customHeight="1" x14ac:dyDescent="0.25">
      <c r="A32" s="231">
        <v>14</v>
      </c>
      <c r="B32" s="186" t="s">
        <v>576</v>
      </c>
      <c r="C32" s="231" t="s">
        <v>163</v>
      </c>
      <c r="D32" s="231">
        <v>2</v>
      </c>
      <c r="E32" s="231" t="s">
        <v>392</v>
      </c>
      <c r="F32" s="231" t="s">
        <v>392</v>
      </c>
      <c r="G32" s="231" t="s">
        <v>392</v>
      </c>
      <c r="H32" s="231" t="s">
        <v>392</v>
      </c>
      <c r="I32" s="180" t="s">
        <v>392</v>
      </c>
      <c r="J32" s="233"/>
    </row>
    <row r="33" spans="1:10" ht="39" customHeight="1" x14ac:dyDescent="0.25">
      <c r="A33" s="231">
        <v>15</v>
      </c>
      <c r="B33" s="186" t="s">
        <v>577</v>
      </c>
      <c r="C33" s="231" t="s">
        <v>163</v>
      </c>
      <c r="D33" s="231">
        <v>1</v>
      </c>
      <c r="E33" s="231" t="s">
        <v>392</v>
      </c>
      <c r="F33" s="231" t="s">
        <v>392</v>
      </c>
      <c r="G33" s="231" t="s">
        <v>392</v>
      </c>
      <c r="H33" s="231" t="s">
        <v>392</v>
      </c>
      <c r="I33" s="180" t="s">
        <v>392</v>
      </c>
      <c r="J33" s="233"/>
    </row>
    <row r="34" spans="1:10" ht="81.75" customHeight="1" x14ac:dyDescent="0.25">
      <c r="A34" s="231">
        <v>16</v>
      </c>
      <c r="B34" s="186" t="s">
        <v>578</v>
      </c>
      <c r="C34" s="231" t="s">
        <v>163</v>
      </c>
      <c r="D34" s="231">
        <v>1</v>
      </c>
      <c r="E34" s="231" t="s">
        <v>392</v>
      </c>
      <c r="F34" s="231" t="s">
        <v>392</v>
      </c>
      <c r="G34" s="231" t="s">
        <v>392</v>
      </c>
      <c r="H34" s="231">
        <v>1</v>
      </c>
      <c r="I34" s="180" t="s">
        <v>392</v>
      </c>
      <c r="J34" s="233"/>
    </row>
    <row r="35" spans="1:10" x14ac:dyDescent="0.25">
      <c r="A35" s="309" t="s">
        <v>187</v>
      </c>
      <c r="B35" s="309"/>
      <c r="C35" s="309"/>
      <c r="D35" s="309"/>
      <c r="E35" s="309"/>
      <c r="F35" s="309"/>
      <c r="G35" s="309"/>
      <c r="H35" s="309"/>
      <c r="I35" s="309"/>
      <c r="J35" s="309"/>
    </row>
    <row r="36" spans="1:10" ht="110.25" x14ac:dyDescent="0.25">
      <c r="A36" s="197">
        <v>17</v>
      </c>
      <c r="B36" s="200" t="s">
        <v>579</v>
      </c>
      <c r="C36" s="197" t="s">
        <v>163</v>
      </c>
      <c r="D36" s="197" t="s">
        <v>392</v>
      </c>
      <c r="E36" s="197" t="s">
        <v>392</v>
      </c>
      <c r="F36" s="197" t="s">
        <v>392</v>
      </c>
      <c r="G36" s="231" t="s">
        <v>392</v>
      </c>
      <c r="H36" s="231" t="s">
        <v>392</v>
      </c>
      <c r="I36" s="202" t="s">
        <v>392</v>
      </c>
      <c r="J36" s="196"/>
    </row>
    <row r="37" spans="1:10" x14ac:dyDescent="0.25">
      <c r="A37" s="309" t="s">
        <v>188</v>
      </c>
      <c r="B37" s="309"/>
      <c r="C37" s="309"/>
      <c r="D37" s="309"/>
      <c r="E37" s="309"/>
      <c r="F37" s="309"/>
      <c r="G37" s="309"/>
      <c r="H37" s="309"/>
      <c r="I37" s="309"/>
      <c r="J37" s="309"/>
    </row>
    <row r="38" spans="1:10" ht="206.25" customHeight="1" x14ac:dyDescent="0.25">
      <c r="A38" s="197">
        <v>18</v>
      </c>
      <c r="B38" s="199" t="s">
        <v>580</v>
      </c>
      <c r="C38" s="197" t="s">
        <v>158</v>
      </c>
      <c r="D38" s="197">
        <v>100</v>
      </c>
      <c r="E38" s="197">
        <v>25</v>
      </c>
      <c r="F38" s="197">
        <v>25</v>
      </c>
      <c r="G38" s="231">
        <v>45</v>
      </c>
      <c r="H38" s="231">
        <v>45</v>
      </c>
      <c r="I38" s="197">
        <v>75</v>
      </c>
      <c r="J38" s="198"/>
    </row>
    <row r="39" spans="1:10" ht="91.5" customHeight="1" x14ac:dyDescent="0.25">
      <c r="A39" s="197">
        <v>19</v>
      </c>
      <c r="B39" s="199" t="s">
        <v>581</v>
      </c>
      <c r="C39" s="197" t="s">
        <v>163</v>
      </c>
      <c r="D39" s="197">
        <v>2</v>
      </c>
      <c r="E39" s="197" t="s">
        <v>392</v>
      </c>
      <c r="F39" s="197" t="s">
        <v>392</v>
      </c>
      <c r="G39" s="231" t="s">
        <v>392</v>
      </c>
      <c r="H39" s="231" t="s">
        <v>392</v>
      </c>
      <c r="I39" s="197" t="s">
        <v>392</v>
      </c>
      <c r="J39" s="198"/>
    </row>
    <row r="40" spans="1:10" ht="178.5" customHeight="1" x14ac:dyDescent="0.25">
      <c r="A40" s="197">
        <v>20</v>
      </c>
      <c r="B40" s="199" t="s">
        <v>585</v>
      </c>
      <c r="C40" s="197" t="s">
        <v>163</v>
      </c>
      <c r="D40" s="197" t="s">
        <v>392</v>
      </c>
      <c r="E40" s="197" t="s">
        <v>392</v>
      </c>
      <c r="F40" s="197" t="s">
        <v>392</v>
      </c>
      <c r="G40" s="231" t="s">
        <v>392</v>
      </c>
      <c r="H40" s="231" t="s">
        <v>392</v>
      </c>
      <c r="I40" s="197" t="s">
        <v>392</v>
      </c>
      <c r="J40" s="198"/>
    </row>
    <row r="41" spans="1:10" x14ac:dyDescent="0.25">
      <c r="A41" s="300" t="s">
        <v>189</v>
      </c>
      <c r="B41" s="300"/>
      <c r="C41" s="300"/>
      <c r="D41" s="300"/>
      <c r="E41" s="300"/>
      <c r="F41" s="300"/>
      <c r="G41" s="300"/>
      <c r="H41" s="300"/>
      <c r="I41" s="300"/>
      <c r="J41" s="300"/>
    </row>
    <row r="42" spans="1:10" ht="96.75" customHeight="1" x14ac:dyDescent="0.25">
      <c r="A42" s="197">
        <v>21</v>
      </c>
      <c r="B42" s="199" t="s">
        <v>582</v>
      </c>
      <c r="C42" s="197" t="s">
        <v>163</v>
      </c>
      <c r="D42" s="197">
        <v>1</v>
      </c>
      <c r="E42" s="197" t="s">
        <v>392</v>
      </c>
      <c r="F42" s="197" t="s">
        <v>392</v>
      </c>
      <c r="G42" s="231" t="s">
        <v>392</v>
      </c>
      <c r="H42" s="231" t="s">
        <v>392</v>
      </c>
      <c r="I42" s="197">
        <v>1</v>
      </c>
      <c r="J42" s="198"/>
    </row>
    <row r="43" spans="1:10" x14ac:dyDescent="0.25">
      <c r="A43" s="300" t="s">
        <v>204</v>
      </c>
      <c r="B43" s="300"/>
      <c r="C43" s="300"/>
      <c r="D43" s="300"/>
      <c r="E43" s="300"/>
      <c r="F43" s="300"/>
      <c r="G43" s="300"/>
      <c r="H43" s="300"/>
      <c r="I43" s="300"/>
      <c r="J43" s="300"/>
    </row>
    <row r="44" spans="1:10" x14ac:dyDescent="0.25">
      <c r="A44" s="284" t="s">
        <v>362</v>
      </c>
      <c r="B44" s="284"/>
      <c r="C44" s="284"/>
      <c r="D44" s="284"/>
      <c r="E44" s="284"/>
      <c r="F44" s="284"/>
      <c r="G44" s="284"/>
      <c r="H44" s="284"/>
      <c r="I44" s="284"/>
      <c r="J44" s="284"/>
    </row>
    <row r="45" spans="1:10" ht="18.75" x14ac:dyDescent="0.3">
      <c r="A45" s="297" t="s">
        <v>190</v>
      </c>
      <c r="B45" s="297"/>
      <c r="C45" s="297"/>
      <c r="D45" s="297"/>
      <c r="E45" s="297"/>
      <c r="F45" s="297"/>
      <c r="G45" s="297"/>
      <c r="H45" s="297"/>
      <c r="I45" s="297"/>
      <c r="J45" s="297"/>
    </row>
    <row r="46" spans="1:10" x14ac:dyDescent="0.25">
      <c r="A46" s="283" t="s">
        <v>191</v>
      </c>
      <c r="B46" s="283"/>
      <c r="C46" s="283"/>
      <c r="D46" s="283"/>
      <c r="E46" s="283"/>
      <c r="F46" s="283"/>
      <c r="G46" s="283"/>
      <c r="H46" s="283"/>
      <c r="I46" s="283"/>
      <c r="J46" s="283"/>
    </row>
    <row r="47" spans="1:10" ht="330.75" x14ac:dyDescent="0.25">
      <c r="A47" s="179">
        <v>22</v>
      </c>
      <c r="B47" s="20" t="s">
        <v>213</v>
      </c>
      <c r="C47" s="179" t="s">
        <v>158</v>
      </c>
      <c r="D47" s="179">
        <v>100</v>
      </c>
      <c r="E47" s="179">
        <v>100</v>
      </c>
      <c r="F47" s="179">
        <v>100</v>
      </c>
      <c r="G47" s="231">
        <v>100</v>
      </c>
      <c r="H47" s="231">
        <v>100</v>
      </c>
      <c r="I47" s="22">
        <v>100</v>
      </c>
      <c r="J47" s="22"/>
    </row>
    <row r="48" spans="1:10" ht="299.25" x14ac:dyDescent="0.25">
      <c r="A48" s="179">
        <v>23</v>
      </c>
      <c r="B48" s="20" t="s">
        <v>210</v>
      </c>
      <c r="C48" s="179" t="s">
        <v>158</v>
      </c>
      <c r="D48" s="179">
        <v>100</v>
      </c>
      <c r="E48" s="179">
        <v>100</v>
      </c>
      <c r="F48" s="179">
        <v>100</v>
      </c>
      <c r="G48" s="231">
        <v>100</v>
      </c>
      <c r="H48" s="231">
        <v>100</v>
      </c>
      <c r="I48" s="22">
        <v>100</v>
      </c>
      <c r="J48" s="22"/>
    </row>
    <row r="49" spans="1:10" ht="163.5" customHeight="1" x14ac:dyDescent="0.25">
      <c r="A49" s="179">
        <v>24</v>
      </c>
      <c r="B49" s="20" t="s">
        <v>209</v>
      </c>
      <c r="C49" s="179" t="s">
        <v>158</v>
      </c>
      <c r="D49" s="179">
        <v>100</v>
      </c>
      <c r="E49" s="179">
        <v>100</v>
      </c>
      <c r="F49" s="179">
        <v>100</v>
      </c>
      <c r="G49" s="231">
        <v>100</v>
      </c>
      <c r="H49" s="231">
        <v>100</v>
      </c>
      <c r="I49" s="22">
        <v>100</v>
      </c>
      <c r="J49" s="22"/>
    </row>
    <row r="50" spans="1:10" ht="153.75" customHeight="1" x14ac:dyDescent="0.25">
      <c r="A50" s="179">
        <v>25</v>
      </c>
      <c r="B50" s="20" t="s">
        <v>208</v>
      </c>
      <c r="C50" s="179" t="s">
        <v>158</v>
      </c>
      <c r="D50" s="179">
        <v>100</v>
      </c>
      <c r="E50" s="179">
        <v>100</v>
      </c>
      <c r="F50" s="179">
        <v>0</v>
      </c>
      <c r="G50" s="231">
        <v>100</v>
      </c>
      <c r="H50" s="231" t="s">
        <v>392</v>
      </c>
      <c r="I50" s="22">
        <v>100</v>
      </c>
      <c r="J50" s="22"/>
    </row>
    <row r="51" spans="1:10" ht="126" x14ac:dyDescent="0.25">
      <c r="A51" s="179">
        <v>26</v>
      </c>
      <c r="B51" s="20" t="s">
        <v>214</v>
      </c>
      <c r="C51" s="179" t="s">
        <v>211</v>
      </c>
      <c r="D51" s="179">
        <v>2</v>
      </c>
      <c r="E51" s="179">
        <v>0</v>
      </c>
      <c r="F51" s="179">
        <v>0</v>
      </c>
      <c r="G51" s="231">
        <v>0</v>
      </c>
      <c r="H51" s="231">
        <v>0</v>
      </c>
      <c r="I51" s="22">
        <v>0</v>
      </c>
      <c r="J51" s="22"/>
    </row>
    <row r="52" spans="1:10" ht="324" customHeight="1" x14ac:dyDescent="0.25">
      <c r="A52" s="179">
        <v>27</v>
      </c>
      <c r="B52" s="23" t="s">
        <v>215</v>
      </c>
      <c r="C52" s="179" t="s">
        <v>158</v>
      </c>
      <c r="D52" s="179">
        <v>100</v>
      </c>
      <c r="E52" s="179">
        <v>100</v>
      </c>
      <c r="F52" s="179">
        <v>100</v>
      </c>
      <c r="G52" s="231">
        <v>100</v>
      </c>
      <c r="H52" s="231">
        <v>100</v>
      </c>
      <c r="I52" s="22">
        <v>100</v>
      </c>
      <c r="J52" s="22"/>
    </row>
    <row r="53" spans="1:10" ht="330.75" x14ac:dyDescent="0.25">
      <c r="A53" s="179">
        <v>28</v>
      </c>
      <c r="B53" s="20" t="s">
        <v>161</v>
      </c>
      <c r="C53" s="179" t="s">
        <v>158</v>
      </c>
      <c r="D53" s="179">
        <v>100</v>
      </c>
      <c r="E53" s="179">
        <v>100</v>
      </c>
      <c r="F53" s="179">
        <v>100</v>
      </c>
      <c r="G53" s="231">
        <v>100</v>
      </c>
      <c r="H53" s="231">
        <v>100</v>
      </c>
      <c r="I53" s="22">
        <v>100</v>
      </c>
      <c r="J53" s="22"/>
    </row>
    <row r="54" spans="1:10" ht="127.5" customHeight="1" x14ac:dyDescent="0.25">
      <c r="A54" s="194">
        <v>29</v>
      </c>
      <c r="B54" s="20" t="s">
        <v>565</v>
      </c>
      <c r="C54" s="194" t="s">
        <v>158</v>
      </c>
      <c r="D54" s="194">
        <v>100</v>
      </c>
      <c r="E54" s="194">
        <v>0</v>
      </c>
      <c r="F54" s="194">
        <v>0</v>
      </c>
      <c r="G54" s="231">
        <v>100</v>
      </c>
      <c r="H54" s="231">
        <v>100</v>
      </c>
      <c r="I54" s="22">
        <v>0</v>
      </c>
      <c r="J54" s="22"/>
    </row>
    <row r="55" spans="1:10" ht="94.5" x14ac:dyDescent="0.25">
      <c r="A55" s="231">
        <v>30</v>
      </c>
      <c r="B55" s="20" t="s">
        <v>216</v>
      </c>
      <c r="C55" s="179" t="s">
        <v>211</v>
      </c>
      <c r="D55" s="179">
        <v>1</v>
      </c>
      <c r="E55" s="179">
        <v>0</v>
      </c>
      <c r="F55" s="179">
        <v>0</v>
      </c>
      <c r="G55" s="231">
        <v>0</v>
      </c>
      <c r="H55" s="231">
        <v>0</v>
      </c>
      <c r="I55" s="22">
        <v>0</v>
      </c>
      <c r="J55" s="22"/>
    </row>
    <row r="56" spans="1:10" ht="94.5" x14ac:dyDescent="0.25">
      <c r="A56" s="179">
        <v>31</v>
      </c>
      <c r="B56" s="20" t="s">
        <v>217</v>
      </c>
      <c r="C56" s="179" t="s">
        <v>211</v>
      </c>
      <c r="D56" s="179">
        <v>1</v>
      </c>
      <c r="E56" s="179">
        <v>0</v>
      </c>
      <c r="F56" s="179">
        <v>0</v>
      </c>
      <c r="G56" s="231">
        <v>0</v>
      </c>
      <c r="H56" s="231">
        <v>0</v>
      </c>
      <c r="I56" s="179">
        <v>0</v>
      </c>
      <c r="J56" s="179"/>
    </row>
    <row r="57" spans="1:10" ht="105.75" customHeight="1" x14ac:dyDescent="0.25">
      <c r="A57" s="179">
        <v>32</v>
      </c>
      <c r="B57" s="20" t="s">
        <v>496</v>
      </c>
      <c r="C57" s="179" t="s">
        <v>211</v>
      </c>
      <c r="D57" s="179">
        <v>1</v>
      </c>
      <c r="E57" s="179">
        <v>0</v>
      </c>
      <c r="F57" s="179">
        <v>0</v>
      </c>
      <c r="G57" s="231">
        <v>0</v>
      </c>
      <c r="H57" s="231">
        <v>0</v>
      </c>
      <c r="I57" s="179">
        <v>1</v>
      </c>
      <c r="J57" s="179"/>
    </row>
    <row r="58" spans="1:10" ht="141.75" x14ac:dyDescent="0.25">
      <c r="A58" s="179">
        <v>33</v>
      </c>
      <c r="B58" s="20" t="s">
        <v>363</v>
      </c>
      <c r="C58" s="179" t="s">
        <v>211</v>
      </c>
      <c r="D58" s="179">
        <v>1</v>
      </c>
      <c r="E58" s="179">
        <v>0</v>
      </c>
      <c r="F58" s="179">
        <v>0</v>
      </c>
      <c r="G58" s="231">
        <v>0</v>
      </c>
      <c r="H58" s="231">
        <v>0</v>
      </c>
      <c r="I58" s="179">
        <v>1</v>
      </c>
      <c r="J58" s="179"/>
    </row>
    <row r="59" spans="1:10" ht="78.75" x14ac:dyDescent="0.25">
      <c r="A59" s="179">
        <v>34</v>
      </c>
      <c r="B59" s="20" t="s">
        <v>364</v>
      </c>
      <c r="C59" s="179" t="s">
        <v>211</v>
      </c>
      <c r="D59" s="179">
        <v>1</v>
      </c>
      <c r="E59" s="179">
        <v>0</v>
      </c>
      <c r="F59" s="179">
        <v>0</v>
      </c>
      <c r="G59" s="231">
        <v>0</v>
      </c>
      <c r="H59" s="231">
        <v>0</v>
      </c>
      <c r="I59" s="179">
        <v>1</v>
      </c>
      <c r="J59" s="179"/>
    </row>
    <row r="60" spans="1:10" ht="126" x14ac:dyDescent="0.25">
      <c r="A60" s="179">
        <v>35</v>
      </c>
      <c r="B60" s="23" t="s">
        <v>212</v>
      </c>
      <c r="C60" s="179" t="s">
        <v>211</v>
      </c>
      <c r="D60" s="179">
        <v>1</v>
      </c>
      <c r="E60" s="179">
        <v>0</v>
      </c>
      <c r="F60" s="179">
        <v>0</v>
      </c>
      <c r="G60" s="231">
        <v>0</v>
      </c>
      <c r="H60" s="231">
        <v>0</v>
      </c>
      <c r="I60" s="179">
        <v>0</v>
      </c>
      <c r="J60" s="179"/>
    </row>
    <row r="61" spans="1:10" ht="151.5" customHeight="1" x14ac:dyDescent="0.25">
      <c r="A61" s="179">
        <v>36</v>
      </c>
      <c r="B61" s="20" t="s">
        <v>365</v>
      </c>
      <c r="C61" s="179" t="s">
        <v>160</v>
      </c>
      <c r="D61" s="179">
        <v>21</v>
      </c>
      <c r="E61" s="179">
        <v>0</v>
      </c>
      <c r="F61" s="179">
        <v>0</v>
      </c>
      <c r="G61" s="231">
        <v>0</v>
      </c>
      <c r="H61" s="231">
        <v>0</v>
      </c>
      <c r="I61" s="179">
        <v>21</v>
      </c>
      <c r="J61" s="179"/>
    </row>
    <row r="62" spans="1:10" ht="189" x14ac:dyDescent="0.25">
      <c r="A62" s="179">
        <v>37</v>
      </c>
      <c r="B62" s="20" t="s">
        <v>366</v>
      </c>
      <c r="C62" s="179" t="s">
        <v>211</v>
      </c>
      <c r="D62" s="179">
        <v>1</v>
      </c>
      <c r="E62" s="179">
        <v>0</v>
      </c>
      <c r="F62" s="179">
        <v>0</v>
      </c>
      <c r="G62" s="231">
        <v>0</v>
      </c>
      <c r="H62" s="231">
        <v>0</v>
      </c>
      <c r="I62" s="179">
        <v>0</v>
      </c>
      <c r="J62" s="179"/>
    </row>
    <row r="63" spans="1:10" ht="330.75" x14ac:dyDescent="0.25">
      <c r="A63" s="179">
        <v>38</v>
      </c>
      <c r="B63" s="20" t="s">
        <v>367</v>
      </c>
      <c r="C63" s="179" t="s">
        <v>211</v>
      </c>
      <c r="D63" s="179">
        <v>0</v>
      </c>
      <c r="E63" s="179">
        <v>0</v>
      </c>
      <c r="F63" s="179">
        <v>0</v>
      </c>
      <c r="G63" s="231">
        <v>0</v>
      </c>
      <c r="H63" s="231">
        <v>0</v>
      </c>
      <c r="I63" s="179">
        <v>0</v>
      </c>
      <c r="J63" s="179"/>
    </row>
    <row r="64" spans="1:10" ht="141.75" x14ac:dyDescent="0.25">
      <c r="A64" s="179">
        <v>39</v>
      </c>
      <c r="B64" s="20" t="s">
        <v>368</v>
      </c>
      <c r="C64" s="179" t="s">
        <v>211</v>
      </c>
      <c r="D64" s="179">
        <v>45</v>
      </c>
      <c r="E64" s="179">
        <v>45</v>
      </c>
      <c r="F64" s="179">
        <v>45</v>
      </c>
      <c r="G64" s="231">
        <v>45</v>
      </c>
      <c r="H64" s="231">
        <v>45</v>
      </c>
      <c r="I64" s="179">
        <v>45</v>
      </c>
      <c r="J64" s="179"/>
    </row>
    <row r="65" spans="1:10" ht="189" x14ac:dyDescent="0.25">
      <c r="A65" s="179">
        <v>40</v>
      </c>
      <c r="B65" s="20" t="s">
        <v>369</v>
      </c>
      <c r="C65" s="179" t="s">
        <v>211</v>
      </c>
      <c r="D65" s="179">
        <v>2</v>
      </c>
      <c r="E65" s="179">
        <v>0</v>
      </c>
      <c r="F65" s="179">
        <v>0</v>
      </c>
      <c r="G65" s="231">
        <v>0</v>
      </c>
      <c r="H65" s="231">
        <v>0</v>
      </c>
      <c r="I65" s="179">
        <v>2</v>
      </c>
      <c r="J65" s="179"/>
    </row>
    <row r="66" spans="1:10" ht="147.75" customHeight="1" x14ac:dyDescent="0.25">
      <c r="A66" s="179">
        <v>41</v>
      </c>
      <c r="B66" s="20" t="s">
        <v>370</v>
      </c>
      <c r="C66" s="179" t="s">
        <v>211</v>
      </c>
      <c r="D66" s="179">
        <v>2</v>
      </c>
      <c r="E66" s="179">
        <v>0</v>
      </c>
      <c r="F66" s="179">
        <v>0</v>
      </c>
      <c r="G66" s="231">
        <v>0</v>
      </c>
      <c r="H66" s="231">
        <v>0</v>
      </c>
      <c r="I66" s="179">
        <v>2</v>
      </c>
      <c r="J66" s="179"/>
    </row>
    <row r="67" spans="1:10" ht="409.5" x14ac:dyDescent="0.25">
      <c r="A67" s="179">
        <v>42</v>
      </c>
      <c r="B67" s="20" t="s">
        <v>371</v>
      </c>
      <c r="C67" s="179" t="s">
        <v>158</v>
      </c>
      <c r="D67" s="179">
        <v>0</v>
      </c>
      <c r="E67" s="179">
        <v>0</v>
      </c>
      <c r="F67" s="179">
        <v>0</v>
      </c>
      <c r="G67" s="231">
        <v>0</v>
      </c>
      <c r="H67" s="231">
        <v>0</v>
      </c>
      <c r="I67" s="179">
        <v>0</v>
      </c>
      <c r="J67" s="179"/>
    </row>
    <row r="68" spans="1:10" x14ac:dyDescent="0.25">
      <c r="A68" s="306" t="s">
        <v>590</v>
      </c>
      <c r="B68" s="306"/>
      <c r="C68" s="306"/>
      <c r="D68" s="306"/>
      <c r="E68" s="306"/>
      <c r="F68" s="306"/>
      <c r="G68" s="306"/>
      <c r="H68" s="306"/>
      <c r="I68" s="306"/>
      <c r="J68" s="306"/>
    </row>
    <row r="69" spans="1:10" ht="94.5" x14ac:dyDescent="0.25">
      <c r="A69" s="241">
        <f>A67+1</f>
        <v>43</v>
      </c>
      <c r="B69" s="20" t="s">
        <v>373</v>
      </c>
      <c r="C69" s="179" t="s">
        <v>211</v>
      </c>
      <c r="D69" s="179">
        <v>2</v>
      </c>
      <c r="E69" s="179">
        <v>2</v>
      </c>
      <c r="F69" s="179">
        <v>2</v>
      </c>
      <c r="G69" s="231">
        <v>2</v>
      </c>
      <c r="H69" s="231">
        <v>2</v>
      </c>
      <c r="I69" s="179">
        <v>2</v>
      </c>
      <c r="J69" s="179"/>
    </row>
    <row r="70" spans="1:10" ht="68.25" customHeight="1" x14ac:dyDescent="0.25">
      <c r="A70" s="241">
        <v>44</v>
      </c>
      <c r="B70" s="23" t="s">
        <v>372</v>
      </c>
      <c r="C70" s="179" t="s">
        <v>211</v>
      </c>
      <c r="D70" s="179">
        <v>0</v>
      </c>
      <c r="E70" s="179">
        <v>0</v>
      </c>
      <c r="F70" s="179">
        <v>0</v>
      </c>
      <c r="G70" s="231">
        <v>0</v>
      </c>
      <c r="H70" s="231">
        <v>0</v>
      </c>
      <c r="I70" s="179">
        <v>0</v>
      </c>
      <c r="J70" s="179"/>
    </row>
    <row r="71" spans="1:10" ht="189" x14ac:dyDescent="0.25">
      <c r="A71" s="241">
        <v>45</v>
      </c>
      <c r="B71" s="20" t="s">
        <v>382</v>
      </c>
      <c r="C71" s="179" t="s">
        <v>211</v>
      </c>
      <c r="D71" s="179">
        <v>0</v>
      </c>
      <c r="E71" s="179">
        <v>0</v>
      </c>
      <c r="F71" s="179">
        <v>0</v>
      </c>
      <c r="G71" s="231">
        <v>0</v>
      </c>
      <c r="H71" s="231">
        <v>0</v>
      </c>
      <c r="I71" s="179">
        <v>0</v>
      </c>
      <c r="J71" s="18"/>
    </row>
    <row r="72" spans="1:10" ht="47.25" customHeight="1" x14ac:dyDescent="0.25">
      <c r="A72" s="241">
        <v>46</v>
      </c>
      <c r="B72" s="20" t="s">
        <v>497</v>
      </c>
      <c r="C72" s="231" t="s">
        <v>211</v>
      </c>
      <c r="D72" s="231">
        <v>0</v>
      </c>
      <c r="E72" s="231">
        <v>0</v>
      </c>
      <c r="F72" s="231">
        <v>0</v>
      </c>
      <c r="G72" s="231">
        <v>0</v>
      </c>
      <c r="H72" s="231">
        <v>0</v>
      </c>
      <c r="I72" s="231">
        <v>0</v>
      </c>
      <c r="J72" s="231"/>
    </row>
    <row r="73" spans="1:10" x14ac:dyDescent="0.25">
      <c r="A73" s="283"/>
      <c r="B73" s="283"/>
      <c r="C73" s="283"/>
      <c r="D73" s="283"/>
      <c r="E73" s="283"/>
      <c r="F73" s="283"/>
      <c r="G73" s="283"/>
      <c r="H73" s="283"/>
      <c r="I73" s="283"/>
      <c r="J73" s="283"/>
    </row>
    <row r="74" spans="1:10" x14ac:dyDescent="0.25">
      <c r="A74" s="289" t="s">
        <v>362</v>
      </c>
      <c r="B74" s="289"/>
      <c r="C74" s="289"/>
      <c r="D74" s="289"/>
      <c r="E74" s="18"/>
      <c r="F74" s="18"/>
      <c r="G74" s="18"/>
      <c r="H74" s="18"/>
      <c r="I74" s="18"/>
      <c r="J74" s="18"/>
    </row>
    <row r="75" spans="1:10" ht="19.5" customHeight="1" x14ac:dyDescent="0.3">
      <c r="A75" s="297" t="s">
        <v>192</v>
      </c>
      <c r="B75" s="297"/>
      <c r="C75" s="297"/>
      <c r="D75" s="297"/>
      <c r="E75" s="297"/>
      <c r="F75" s="297"/>
      <c r="G75" s="297"/>
      <c r="H75" s="297"/>
      <c r="I75" s="297"/>
      <c r="J75" s="297"/>
    </row>
    <row r="76" spans="1:10" x14ac:dyDescent="0.25">
      <c r="A76" s="283" t="s">
        <v>508</v>
      </c>
      <c r="B76" s="283"/>
      <c r="C76" s="283"/>
      <c r="D76" s="283"/>
      <c r="E76" s="283"/>
      <c r="F76" s="283"/>
      <c r="G76" s="283"/>
      <c r="H76" s="283"/>
      <c r="I76" s="283"/>
      <c r="J76" s="283"/>
    </row>
    <row r="77" spans="1:10" ht="78.75" x14ac:dyDescent="0.25">
      <c r="A77" s="192">
        <v>47</v>
      </c>
      <c r="B77" s="23" t="s">
        <v>524</v>
      </c>
      <c r="C77" s="23" t="s">
        <v>525</v>
      </c>
      <c r="D77" s="192">
        <v>2490</v>
      </c>
      <c r="E77" s="192">
        <v>1790</v>
      </c>
      <c r="F77" s="192" t="s">
        <v>392</v>
      </c>
      <c r="G77" s="231">
        <v>2000</v>
      </c>
      <c r="H77" s="231">
        <v>2285</v>
      </c>
      <c r="I77" s="192">
        <v>2100</v>
      </c>
      <c r="J77" s="193"/>
    </row>
    <row r="78" spans="1:10" ht="110.25" x14ac:dyDescent="0.25">
      <c r="A78" s="192">
        <v>48</v>
      </c>
      <c r="B78" s="23" t="s">
        <v>526</v>
      </c>
      <c r="C78" s="23" t="s">
        <v>525</v>
      </c>
      <c r="D78" s="192">
        <v>1458</v>
      </c>
      <c r="E78" s="192">
        <v>40</v>
      </c>
      <c r="F78" s="192" t="s">
        <v>392</v>
      </c>
      <c r="G78" s="182" t="s">
        <v>527</v>
      </c>
      <c r="H78" s="182" t="s">
        <v>528</v>
      </c>
      <c r="I78" s="192">
        <v>263</v>
      </c>
      <c r="J78" s="193"/>
    </row>
    <row r="79" spans="1:10" ht="204.75" x14ac:dyDescent="0.25">
      <c r="A79" s="192">
        <v>49</v>
      </c>
      <c r="B79" s="23" t="s">
        <v>529</v>
      </c>
      <c r="C79" s="195" t="s">
        <v>163</v>
      </c>
      <c r="D79" s="192">
        <v>14</v>
      </c>
      <c r="E79" s="192">
        <v>2</v>
      </c>
      <c r="F79" s="192" t="s">
        <v>392</v>
      </c>
      <c r="G79" s="231">
        <v>4</v>
      </c>
      <c r="H79" s="231">
        <v>5</v>
      </c>
      <c r="I79" s="192">
        <v>2</v>
      </c>
      <c r="J79" s="193"/>
    </row>
    <row r="80" spans="1:10" ht="94.5" x14ac:dyDescent="0.25">
      <c r="A80" s="231">
        <v>50</v>
      </c>
      <c r="B80" s="23" t="s">
        <v>530</v>
      </c>
      <c r="C80" s="231" t="s">
        <v>163</v>
      </c>
      <c r="D80" s="231">
        <v>13</v>
      </c>
      <c r="E80" s="231">
        <v>1</v>
      </c>
      <c r="F80" s="231" t="s">
        <v>392</v>
      </c>
      <c r="G80" s="231">
        <v>2</v>
      </c>
      <c r="H80" s="231">
        <v>2</v>
      </c>
      <c r="I80" s="231">
        <v>2</v>
      </c>
      <c r="J80" s="230"/>
    </row>
    <row r="81" spans="1:10" ht="267.75" customHeight="1" x14ac:dyDescent="0.25">
      <c r="A81" s="231">
        <v>51</v>
      </c>
      <c r="B81" s="181" t="s">
        <v>218</v>
      </c>
      <c r="C81" s="231" t="s">
        <v>160</v>
      </c>
      <c r="D81" s="231" t="s">
        <v>392</v>
      </c>
      <c r="E81" s="231" t="s">
        <v>392</v>
      </c>
      <c r="F81" s="231" t="s">
        <v>392</v>
      </c>
      <c r="G81" s="231" t="s">
        <v>392</v>
      </c>
      <c r="H81" s="231" t="s">
        <v>392</v>
      </c>
      <c r="I81" s="231" t="s">
        <v>392</v>
      </c>
      <c r="J81" s="18"/>
    </row>
    <row r="82" spans="1:10" ht="145.5" customHeight="1" x14ac:dyDescent="0.25">
      <c r="A82" s="231">
        <v>52</v>
      </c>
      <c r="B82" s="181" t="s">
        <v>588</v>
      </c>
      <c r="C82" s="231" t="s">
        <v>160</v>
      </c>
      <c r="D82" s="231">
        <v>382</v>
      </c>
      <c r="E82" s="231">
        <v>382</v>
      </c>
      <c r="F82" s="231">
        <v>382</v>
      </c>
      <c r="G82" s="231">
        <v>382</v>
      </c>
      <c r="H82" s="231">
        <v>382</v>
      </c>
      <c r="I82" s="231">
        <v>382</v>
      </c>
      <c r="J82" s="18"/>
    </row>
    <row r="83" spans="1:10" ht="132.75" customHeight="1" x14ac:dyDescent="0.25">
      <c r="A83" s="231">
        <v>53</v>
      </c>
      <c r="B83" s="181" t="s">
        <v>531</v>
      </c>
      <c r="C83" s="231" t="s">
        <v>160</v>
      </c>
      <c r="D83" s="231">
        <v>7</v>
      </c>
      <c r="E83" s="231">
        <v>1</v>
      </c>
      <c r="F83" s="231" t="s">
        <v>392</v>
      </c>
      <c r="G83" s="231">
        <v>4</v>
      </c>
      <c r="H83" s="231">
        <v>2</v>
      </c>
      <c r="I83" s="231">
        <v>1</v>
      </c>
      <c r="J83" s="18"/>
    </row>
    <row r="84" spans="1:10" x14ac:dyDescent="0.25">
      <c r="A84" s="283" t="s">
        <v>193</v>
      </c>
      <c r="B84" s="283"/>
      <c r="C84" s="283"/>
      <c r="D84" s="283"/>
      <c r="E84" s="283"/>
      <c r="F84" s="283"/>
      <c r="G84" s="283"/>
      <c r="H84" s="283"/>
      <c r="I84" s="283"/>
      <c r="J84" s="283"/>
    </row>
    <row r="85" spans="1:10" ht="78.75" x14ac:dyDescent="0.25">
      <c r="A85" s="231">
        <v>54</v>
      </c>
      <c r="B85" s="23" t="s">
        <v>532</v>
      </c>
      <c r="C85" s="231" t="s">
        <v>160</v>
      </c>
      <c r="D85" s="231">
        <v>190</v>
      </c>
      <c r="E85" s="231" t="s">
        <v>392</v>
      </c>
      <c r="F85" s="231" t="s">
        <v>392</v>
      </c>
      <c r="G85" s="182" t="s">
        <v>392</v>
      </c>
      <c r="H85" s="182" t="s">
        <v>541</v>
      </c>
      <c r="I85" s="231">
        <v>190</v>
      </c>
      <c r="J85" s="230"/>
    </row>
    <row r="86" spans="1:10" ht="47.25" x14ac:dyDescent="0.25">
      <c r="A86" s="231">
        <v>55</v>
      </c>
      <c r="B86" s="23" t="s">
        <v>533</v>
      </c>
      <c r="C86" s="231" t="s">
        <v>160</v>
      </c>
      <c r="D86" s="231">
        <v>1290</v>
      </c>
      <c r="E86" s="231">
        <v>1028</v>
      </c>
      <c r="F86" s="231" t="s">
        <v>392</v>
      </c>
      <c r="G86" s="182" t="s">
        <v>539</v>
      </c>
      <c r="H86" s="182" t="s">
        <v>540</v>
      </c>
      <c r="I86" s="231">
        <v>144</v>
      </c>
      <c r="J86" s="230"/>
    </row>
    <row r="87" spans="1:10" ht="47.25" x14ac:dyDescent="0.25">
      <c r="A87" s="231">
        <v>56</v>
      </c>
      <c r="B87" s="23" t="s">
        <v>534</v>
      </c>
      <c r="C87" s="231" t="s">
        <v>160</v>
      </c>
      <c r="D87" s="231">
        <v>3200</v>
      </c>
      <c r="E87" s="231">
        <v>0</v>
      </c>
      <c r="F87" s="231" t="s">
        <v>392</v>
      </c>
      <c r="G87" s="182" t="s">
        <v>538</v>
      </c>
      <c r="H87" s="182" t="s">
        <v>538</v>
      </c>
      <c r="I87" s="231">
        <v>0</v>
      </c>
      <c r="J87" s="230"/>
    </row>
    <row r="88" spans="1:10" ht="78.75" x14ac:dyDescent="0.25">
      <c r="A88" s="231">
        <v>57</v>
      </c>
      <c r="B88" s="23" t="s">
        <v>535</v>
      </c>
      <c r="C88" s="231" t="s">
        <v>160</v>
      </c>
      <c r="D88" s="231">
        <v>470</v>
      </c>
      <c r="E88" s="231">
        <v>0</v>
      </c>
      <c r="F88" s="231" t="s">
        <v>392</v>
      </c>
      <c r="G88" s="182" t="s">
        <v>536</v>
      </c>
      <c r="H88" s="182" t="s">
        <v>537</v>
      </c>
      <c r="I88" s="231">
        <v>390</v>
      </c>
      <c r="J88" s="230"/>
    </row>
    <row r="89" spans="1:10" x14ac:dyDescent="0.25">
      <c r="A89" s="283" t="s">
        <v>195</v>
      </c>
      <c r="B89" s="283"/>
      <c r="C89" s="283"/>
      <c r="D89" s="283"/>
      <c r="E89" s="283"/>
      <c r="F89" s="283"/>
      <c r="G89" s="283"/>
      <c r="H89" s="283"/>
      <c r="I89" s="283"/>
      <c r="J89" s="283"/>
    </row>
    <row r="90" spans="1:10" ht="141.75" x14ac:dyDescent="0.25">
      <c r="A90" s="231">
        <v>58</v>
      </c>
      <c r="B90" s="20" t="s">
        <v>219</v>
      </c>
      <c r="C90" s="231" t="s">
        <v>160</v>
      </c>
      <c r="D90" s="231">
        <v>0.06</v>
      </c>
      <c r="E90" s="231">
        <v>0.06</v>
      </c>
      <c r="F90" s="231">
        <v>0</v>
      </c>
      <c r="G90" s="231">
        <v>0.06</v>
      </c>
      <c r="H90" s="231">
        <v>0</v>
      </c>
      <c r="I90" s="231">
        <v>0.06</v>
      </c>
      <c r="J90" s="18"/>
    </row>
    <row r="91" spans="1:10" x14ac:dyDescent="0.25">
      <c r="A91" s="283" t="s">
        <v>374</v>
      </c>
      <c r="B91" s="283"/>
      <c r="C91" s="283"/>
      <c r="D91" s="283"/>
      <c r="E91" s="283"/>
      <c r="F91" s="283"/>
      <c r="G91" s="283"/>
      <c r="H91" s="283"/>
      <c r="I91" s="283"/>
      <c r="J91" s="283"/>
    </row>
    <row r="92" spans="1:10" x14ac:dyDescent="0.25">
      <c r="A92" s="289" t="s">
        <v>362</v>
      </c>
      <c r="B92" s="289"/>
      <c r="C92" s="289"/>
      <c r="D92" s="289"/>
      <c r="E92" s="18"/>
      <c r="F92" s="18"/>
      <c r="G92" s="18"/>
      <c r="H92" s="18"/>
      <c r="I92" s="18"/>
      <c r="J92" s="18"/>
    </row>
    <row r="93" spans="1:10" x14ac:dyDescent="0.25">
      <c r="A93" s="283" t="s">
        <v>223</v>
      </c>
      <c r="B93" s="283"/>
      <c r="C93" s="283"/>
      <c r="D93" s="283"/>
      <c r="E93" s="283"/>
      <c r="F93" s="283"/>
      <c r="G93" s="283"/>
      <c r="H93" s="283"/>
      <c r="I93" s="283"/>
      <c r="J93" s="283"/>
    </row>
    <row r="94" spans="1:10" ht="78.75" x14ac:dyDescent="0.25">
      <c r="A94" s="231">
        <v>59</v>
      </c>
      <c r="B94" s="23" t="s">
        <v>542</v>
      </c>
      <c r="C94" s="231" t="s">
        <v>163</v>
      </c>
      <c r="D94" s="231">
        <v>5</v>
      </c>
      <c r="E94" s="231" t="s">
        <v>392</v>
      </c>
      <c r="F94" s="231" t="s">
        <v>392</v>
      </c>
      <c r="G94" s="231">
        <v>5</v>
      </c>
      <c r="H94" s="231">
        <v>5</v>
      </c>
      <c r="I94" s="231" t="s">
        <v>392</v>
      </c>
      <c r="J94" s="230"/>
    </row>
    <row r="95" spans="1:10" ht="38.25" customHeight="1" x14ac:dyDescent="0.25">
      <c r="A95" s="299" t="s">
        <v>194</v>
      </c>
      <c r="B95" s="299"/>
      <c r="C95" s="299"/>
      <c r="D95" s="299"/>
      <c r="E95" s="299"/>
      <c r="F95" s="299"/>
      <c r="G95" s="299"/>
      <c r="H95" s="299"/>
      <c r="I95" s="299"/>
      <c r="J95" s="299"/>
    </row>
    <row r="96" spans="1:10" x14ac:dyDescent="0.25">
      <c r="A96" s="289" t="s">
        <v>362</v>
      </c>
      <c r="B96" s="289"/>
      <c r="C96" s="289"/>
      <c r="D96" s="289"/>
      <c r="E96" s="18"/>
      <c r="F96" s="18"/>
      <c r="G96" s="18"/>
      <c r="H96" s="18"/>
      <c r="I96" s="18"/>
      <c r="J96" s="18"/>
    </row>
    <row r="97" spans="1:11" ht="18.75" x14ac:dyDescent="0.3">
      <c r="A97" s="297" t="s">
        <v>196</v>
      </c>
      <c r="B97" s="297"/>
      <c r="C97" s="297"/>
      <c r="D97" s="297"/>
      <c r="E97" s="297"/>
      <c r="F97" s="297"/>
      <c r="G97" s="297"/>
      <c r="H97" s="297"/>
      <c r="I97" s="297"/>
      <c r="J97" s="297"/>
    </row>
    <row r="98" spans="1:11" x14ac:dyDescent="0.25">
      <c r="A98" s="283" t="s">
        <v>509</v>
      </c>
      <c r="B98" s="283"/>
      <c r="C98" s="283"/>
      <c r="D98" s="283"/>
      <c r="E98" s="283"/>
      <c r="F98" s="283"/>
      <c r="G98" s="283"/>
      <c r="H98" s="283"/>
      <c r="I98" s="283"/>
      <c r="J98" s="283"/>
    </row>
    <row r="99" spans="1:11" ht="110.25" x14ac:dyDescent="0.25">
      <c r="A99" s="231">
        <v>60</v>
      </c>
      <c r="B99" s="18" t="s">
        <v>322</v>
      </c>
      <c r="C99" s="231" t="s">
        <v>163</v>
      </c>
      <c r="D99" s="231">
        <v>775</v>
      </c>
      <c r="E99" s="231">
        <v>190</v>
      </c>
      <c r="F99" s="231">
        <v>190</v>
      </c>
      <c r="G99" s="231">
        <v>390</v>
      </c>
      <c r="H99" s="231">
        <v>390</v>
      </c>
      <c r="I99" s="231">
        <v>565</v>
      </c>
      <c r="J99" s="18"/>
    </row>
    <row r="100" spans="1:11" ht="93.75" customHeight="1" x14ac:dyDescent="0.25">
      <c r="A100" s="182">
        <v>61</v>
      </c>
      <c r="B100" s="18" t="s">
        <v>486</v>
      </c>
      <c r="C100" s="231" t="s">
        <v>163</v>
      </c>
      <c r="D100" s="231">
        <v>2</v>
      </c>
      <c r="E100" s="231" t="s">
        <v>392</v>
      </c>
      <c r="F100" s="231" t="s">
        <v>392</v>
      </c>
      <c r="G100" s="231" t="s">
        <v>392</v>
      </c>
      <c r="H100" s="231" t="s">
        <v>392</v>
      </c>
      <c r="I100" s="231" t="s">
        <v>392</v>
      </c>
      <c r="J100" s="231"/>
      <c r="K100" s="167"/>
    </row>
    <row r="101" spans="1:11" x14ac:dyDescent="0.25">
      <c r="A101" s="283" t="s">
        <v>510</v>
      </c>
      <c r="B101" s="283"/>
      <c r="C101" s="283"/>
      <c r="D101" s="283"/>
      <c r="E101" s="283"/>
      <c r="F101" s="283"/>
      <c r="G101" s="283"/>
      <c r="H101" s="283"/>
      <c r="I101" s="283"/>
      <c r="J101" s="283"/>
    </row>
    <row r="102" spans="1:11" ht="94.5" x14ac:dyDescent="0.25">
      <c r="A102" s="231">
        <v>62</v>
      </c>
      <c r="B102" s="23" t="s">
        <v>543</v>
      </c>
      <c r="C102" s="231" t="s">
        <v>163</v>
      </c>
      <c r="D102" s="231">
        <v>1</v>
      </c>
      <c r="E102" s="231" t="s">
        <v>392</v>
      </c>
      <c r="F102" s="231" t="s">
        <v>392</v>
      </c>
      <c r="G102" s="231" t="s">
        <v>392</v>
      </c>
      <c r="H102" s="231" t="s">
        <v>392</v>
      </c>
      <c r="I102" s="231" t="s">
        <v>392</v>
      </c>
      <c r="J102" s="230"/>
    </row>
    <row r="103" spans="1:11" x14ac:dyDescent="0.25">
      <c r="A103" s="283" t="s">
        <v>197</v>
      </c>
      <c r="B103" s="283"/>
      <c r="C103" s="283"/>
      <c r="D103" s="283"/>
      <c r="E103" s="283"/>
      <c r="F103" s="283"/>
      <c r="G103" s="283"/>
      <c r="H103" s="283"/>
      <c r="I103" s="283"/>
      <c r="J103" s="283"/>
    </row>
    <row r="104" spans="1:11" ht="15.75" customHeight="1" x14ac:dyDescent="0.25">
      <c r="A104" s="288" t="s">
        <v>362</v>
      </c>
      <c r="B104" s="288"/>
      <c r="C104" s="288"/>
      <c r="D104" s="288"/>
      <c r="E104" s="288"/>
      <c r="F104" s="288"/>
      <c r="G104" s="288"/>
      <c r="H104" s="288"/>
      <c r="I104" s="288"/>
      <c r="J104" s="288"/>
    </row>
    <row r="105" spans="1:11" ht="18.75" x14ac:dyDescent="0.25">
      <c r="A105" s="301" t="s">
        <v>375</v>
      </c>
      <c r="B105" s="301"/>
      <c r="C105" s="301"/>
      <c r="D105" s="301"/>
      <c r="E105" s="301"/>
      <c r="F105" s="301"/>
      <c r="G105" s="301"/>
      <c r="H105" s="301"/>
      <c r="I105" s="301"/>
      <c r="J105" s="301"/>
    </row>
    <row r="106" spans="1:11" ht="27.75" customHeight="1" x14ac:dyDescent="0.25">
      <c r="A106" s="283" t="s">
        <v>376</v>
      </c>
      <c r="B106" s="283"/>
      <c r="C106" s="283"/>
      <c r="D106" s="283"/>
      <c r="E106" s="283"/>
      <c r="F106" s="283"/>
      <c r="G106" s="283"/>
      <c r="H106" s="283"/>
      <c r="I106" s="283"/>
      <c r="J106" s="283"/>
    </row>
    <row r="107" spans="1:11" ht="47.25" x14ac:dyDescent="0.25">
      <c r="A107" s="231">
        <v>63</v>
      </c>
      <c r="B107" s="23" t="s">
        <v>324</v>
      </c>
      <c r="C107" s="231" t="s">
        <v>325</v>
      </c>
      <c r="D107" s="231">
        <v>1.3</v>
      </c>
      <c r="E107" s="231" t="s">
        <v>392</v>
      </c>
      <c r="F107" s="231">
        <v>0.3</v>
      </c>
      <c r="G107" s="231" t="s">
        <v>392</v>
      </c>
      <c r="H107" s="231">
        <v>0.57999999999999996</v>
      </c>
      <c r="I107" s="231" t="s">
        <v>392</v>
      </c>
      <c r="J107" s="231"/>
    </row>
    <row r="108" spans="1:11" ht="204" customHeight="1" x14ac:dyDescent="0.25">
      <c r="A108" s="231">
        <v>64</v>
      </c>
      <c r="B108" s="23" t="s">
        <v>326</v>
      </c>
      <c r="C108" s="231" t="s">
        <v>327</v>
      </c>
      <c r="D108" s="231">
        <v>2500</v>
      </c>
      <c r="E108" s="231" t="s">
        <v>392</v>
      </c>
      <c r="F108" s="231">
        <v>1109.9000000000001</v>
      </c>
      <c r="G108" s="231" t="s">
        <v>392</v>
      </c>
      <c r="H108" s="182" t="s">
        <v>544</v>
      </c>
      <c r="I108" s="231" t="s">
        <v>392</v>
      </c>
      <c r="J108" s="231"/>
    </row>
    <row r="109" spans="1:11" ht="29.25" customHeight="1" x14ac:dyDescent="0.25">
      <c r="A109" s="283" t="s">
        <v>323</v>
      </c>
      <c r="B109" s="283"/>
      <c r="C109" s="283"/>
      <c r="D109" s="283"/>
      <c r="E109" s="283"/>
      <c r="F109" s="283"/>
      <c r="G109" s="283"/>
      <c r="H109" s="283"/>
      <c r="I109" s="283"/>
      <c r="J109" s="283"/>
    </row>
    <row r="110" spans="1:11" ht="63" x14ac:dyDescent="0.25">
      <c r="A110" s="231">
        <v>65</v>
      </c>
      <c r="B110" s="23" t="s">
        <v>328</v>
      </c>
      <c r="C110" s="231" t="s">
        <v>329</v>
      </c>
      <c r="D110" s="231">
        <v>48.953000000000003</v>
      </c>
      <c r="E110" s="231">
        <v>0</v>
      </c>
      <c r="F110" s="231">
        <v>0</v>
      </c>
      <c r="G110" s="231">
        <v>41.25</v>
      </c>
      <c r="H110" s="182" t="s">
        <v>545</v>
      </c>
      <c r="I110" s="231">
        <v>48.953000000000003</v>
      </c>
      <c r="J110" s="231"/>
    </row>
    <row r="111" spans="1:11" ht="33.75" customHeight="1" x14ac:dyDescent="0.25">
      <c r="A111" s="283" t="s">
        <v>498</v>
      </c>
      <c r="B111" s="283"/>
      <c r="C111" s="283"/>
      <c r="D111" s="283"/>
      <c r="E111" s="283"/>
      <c r="F111" s="283"/>
      <c r="G111" s="283"/>
      <c r="H111" s="283"/>
      <c r="I111" s="283"/>
      <c r="J111" s="283"/>
    </row>
    <row r="112" spans="1:11" ht="47.25" x14ac:dyDescent="0.25">
      <c r="A112" s="231">
        <v>66</v>
      </c>
      <c r="B112" s="20" t="s">
        <v>330</v>
      </c>
      <c r="C112" s="231" t="s">
        <v>331</v>
      </c>
      <c r="D112" s="231">
        <v>871</v>
      </c>
      <c r="E112" s="231" t="s">
        <v>392</v>
      </c>
      <c r="F112" s="231">
        <v>37</v>
      </c>
      <c r="G112" s="231" t="s">
        <v>392</v>
      </c>
      <c r="H112" s="231">
        <v>79</v>
      </c>
      <c r="I112" s="231" t="s">
        <v>392</v>
      </c>
      <c r="J112" s="20"/>
    </row>
    <row r="113" spans="1:10" ht="27.75" customHeight="1" x14ac:dyDescent="0.25">
      <c r="A113" s="301" t="s">
        <v>383</v>
      </c>
      <c r="B113" s="320"/>
      <c r="C113" s="320"/>
      <c r="D113" s="320"/>
      <c r="E113" s="320"/>
      <c r="F113" s="320"/>
      <c r="G113" s="320"/>
      <c r="H113" s="320"/>
      <c r="I113" s="320"/>
      <c r="J113" s="320"/>
    </row>
    <row r="114" spans="1:10" ht="15.75" customHeight="1" x14ac:dyDescent="0.25">
      <c r="A114" s="283" t="s">
        <v>384</v>
      </c>
      <c r="B114" s="283"/>
      <c r="C114" s="283"/>
      <c r="D114" s="283"/>
      <c r="E114" s="283"/>
      <c r="F114" s="283"/>
      <c r="G114" s="283"/>
      <c r="H114" s="283"/>
      <c r="I114" s="283"/>
      <c r="J114" s="283"/>
    </row>
    <row r="115" spans="1:10" ht="89.25" customHeight="1" x14ac:dyDescent="0.25">
      <c r="A115" s="231">
        <v>67</v>
      </c>
      <c r="B115" s="23" t="s">
        <v>546</v>
      </c>
      <c r="C115" s="231" t="s">
        <v>163</v>
      </c>
      <c r="D115" s="231">
        <v>8</v>
      </c>
      <c r="E115" s="231">
        <v>0</v>
      </c>
      <c r="F115" s="231">
        <v>0</v>
      </c>
      <c r="G115" s="231">
        <v>8</v>
      </c>
      <c r="H115" s="231">
        <v>8</v>
      </c>
      <c r="I115" s="231">
        <v>0</v>
      </c>
      <c r="J115" s="230"/>
    </row>
    <row r="116" spans="1:10" ht="63" x14ac:dyDescent="0.25">
      <c r="A116" s="231">
        <v>68</v>
      </c>
      <c r="B116" s="23" t="s">
        <v>547</v>
      </c>
      <c r="C116" s="231" t="s">
        <v>163</v>
      </c>
      <c r="D116" s="231">
        <v>80</v>
      </c>
      <c r="E116" s="231">
        <v>20</v>
      </c>
      <c r="F116" s="231" t="s">
        <v>392</v>
      </c>
      <c r="G116" s="231">
        <v>20</v>
      </c>
      <c r="H116" s="231">
        <v>20</v>
      </c>
      <c r="I116" s="231">
        <v>20</v>
      </c>
      <c r="J116" s="230"/>
    </row>
    <row r="117" spans="1:10" ht="29.25" customHeight="1" x14ac:dyDescent="0.25">
      <c r="A117" s="283" t="s">
        <v>549</v>
      </c>
      <c r="B117" s="283"/>
      <c r="C117" s="283"/>
      <c r="D117" s="283"/>
      <c r="E117" s="283"/>
      <c r="F117" s="283"/>
      <c r="G117" s="283"/>
      <c r="H117" s="283"/>
      <c r="I117" s="283"/>
      <c r="J117" s="283"/>
    </row>
    <row r="118" spans="1:10" ht="110.25" x14ac:dyDescent="0.25">
      <c r="A118" s="231">
        <v>69</v>
      </c>
      <c r="B118" s="23" t="s">
        <v>548</v>
      </c>
      <c r="C118" s="231" t="s">
        <v>163</v>
      </c>
      <c r="D118" s="231">
        <v>0</v>
      </c>
      <c r="E118" s="231" t="s">
        <v>392</v>
      </c>
      <c r="F118" s="231" t="s">
        <v>392</v>
      </c>
      <c r="G118" s="231">
        <v>0</v>
      </c>
      <c r="H118" s="231">
        <v>0</v>
      </c>
      <c r="I118" s="231">
        <v>0</v>
      </c>
      <c r="J118" s="230"/>
    </row>
    <row r="119" spans="1:10" ht="96" customHeight="1" x14ac:dyDescent="0.25">
      <c r="A119" s="231">
        <v>70</v>
      </c>
      <c r="B119" s="23" t="s">
        <v>563</v>
      </c>
      <c r="C119" s="231" t="s">
        <v>564</v>
      </c>
      <c r="D119" s="231">
        <v>0</v>
      </c>
      <c r="E119" s="231">
        <v>0</v>
      </c>
      <c r="F119" s="231">
        <v>0</v>
      </c>
      <c r="G119" s="231">
        <v>0</v>
      </c>
      <c r="H119" s="231">
        <v>0</v>
      </c>
      <c r="I119" s="231">
        <v>0</v>
      </c>
      <c r="J119" s="230"/>
    </row>
    <row r="120" spans="1:10" ht="24.75" customHeight="1" x14ac:dyDescent="0.25">
      <c r="A120" s="294" t="s">
        <v>550</v>
      </c>
      <c r="B120" s="295"/>
      <c r="C120" s="295"/>
      <c r="D120" s="295"/>
      <c r="E120" s="295"/>
      <c r="F120" s="295"/>
      <c r="G120" s="295"/>
      <c r="H120" s="295"/>
      <c r="I120" s="295"/>
      <c r="J120" s="296"/>
    </row>
    <row r="121" spans="1:10" ht="63" x14ac:dyDescent="0.25">
      <c r="A121" s="231">
        <v>71</v>
      </c>
      <c r="B121" s="23" t="s">
        <v>551</v>
      </c>
      <c r="C121" s="231" t="s">
        <v>552</v>
      </c>
      <c r="D121" s="231">
        <v>406.06700000000001</v>
      </c>
      <c r="E121" s="231" t="s">
        <v>392</v>
      </c>
      <c r="F121" s="231" t="s">
        <v>392</v>
      </c>
      <c r="G121" s="231">
        <v>0</v>
      </c>
      <c r="H121" s="231">
        <v>0</v>
      </c>
      <c r="I121" s="231">
        <v>0</v>
      </c>
      <c r="J121" s="231"/>
    </row>
    <row r="122" spans="1:10" ht="30" customHeight="1" x14ac:dyDescent="0.25">
      <c r="A122" s="283" t="s">
        <v>553</v>
      </c>
      <c r="B122" s="283"/>
      <c r="C122" s="283"/>
      <c r="D122" s="283"/>
      <c r="E122" s="283"/>
      <c r="F122" s="283"/>
      <c r="G122" s="283"/>
      <c r="H122" s="283"/>
      <c r="I122" s="283"/>
      <c r="J122" s="283"/>
    </row>
    <row r="123" spans="1:10" x14ac:dyDescent="0.25">
      <c r="A123" s="288" t="s">
        <v>362</v>
      </c>
      <c r="B123" s="288"/>
      <c r="C123" s="288"/>
      <c r="D123" s="288"/>
      <c r="E123" s="288"/>
      <c r="F123" s="288"/>
      <c r="G123" s="288"/>
      <c r="H123" s="288"/>
      <c r="I123" s="288"/>
      <c r="J123" s="288"/>
    </row>
    <row r="124" spans="1:10" ht="40.5" customHeight="1" x14ac:dyDescent="0.25">
      <c r="A124" s="301" t="s">
        <v>279</v>
      </c>
      <c r="B124" s="320"/>
      <c r="C124" s="320"/>
      <c r="D124" s="320"/>
      <c r="E124" s="320"/>
      <c r="F124" s="320"/>
      <c r="G124" s="320"/>
      <c r="H124" s="320"/>
      <c r="I124" s="320"/>
      <c r="J124" s="320"/>
    </row>
    <row r="125" spans="1:10" x14ac:dyDescent="0.25">
      <c r="A125" s="283" t="s">
        <v>511</v>
      </c>
      <c r="B125" s="317"/>
      <c r="C125" s="317"/>
      <c r="D125" s="317"/>
      <c r="E125" s="317"/>
      <c r="F125" s="317"/>
      <c r="G125" s="317"/>
      <c r="H125" s="317"/>
      <c r="I125" s="317"/>
      <c r="J125" s="317"/>
    </row>
    <row r="126" spans="1:10" ht="70.5" customHeight="1" x14ac:dyDescent="0.25">
      <c r="A126" s="231">
        <v>72</v>
      </c>
      <c r="B126" s="24" t="s">
        <v>493</v>
      </c>
      <c r="C126" s="231" t="s">
        <v>211</v>
      </c>
      <c r="D126" s="231">
        <v>308</v>
      </c>
      <c r="E126" s="231">
        <v>24</v>
      </c>
      <c r="F126" s="231">
        <v>24</v>
      </c>
      <c r="G126" s="231">
        <v>125</v>
      </c>
      <c r="H126" s="231">
        <v>219</v>
      </c>
      <c r="I126" s="231">
        <v>125</v>
      </c>
      <c r="J126" s="231"/>
    </row>
    <row r="127" spans="1:10" ht="141.75" x14ac:dyDescent="0.25">
      <c r="A127" s="231">
        <v>73</v>
      </c>
      <c r="B127" s="24" t="s">
        <v>282</v>
      </c>
      <c r="C127" s="231" t="s">
        <v>163</v>
      </c>
      <c r="D127" s="231">
        <v>51</v>
      </c>
      <c r="E127" s="231">
        <v>12</v>
      </c>
      <c r="F127" s="231">
        <v>12</v>
      </c>
      <c r="G127" s="231">
        <v>14</v>
      </c>
      <c r="H127" s="231">
        <v>14</v>
      </c>
      <c r="I127" s="231">
        <v>15</v>
      </c>
      <c r="J127" s="231"/>
    </row>
    <row r="128" spans="1:10" ht="110.25" x14ac:dyDescent="0.25">
      <c r="A128" s="231">
        <v>74</v>
      </c>
      <c r="B128" s="24" t="s">
        <v>283</v>
      </c>
      <c r="C128" s="231" t="s">
        <v>163</v>
      </c>
      <c r="D128" s="231">
        <v>61</v>
      </c>
      <c r="E128" s="231">
        <v>29</v>
      </c>
      <c r="F128" s="231">
        <v>41</v>
      </c>
      <c r="G128" s="231">
        <v>45</v>
      </c>
      <c r="H128" s="231">
        <v>41</v>
      </c>
      <c r="I128" s="231">
        <v>61</v>
      </c>
      <c r="J128" s="231"/>
    </row>
    <row r="129" spans="1:10" ht="94.5" x14ac:dyDescent="0.25">
      <c r="A129" s="231">
        <v>75</v>
      </c>
      <c r="B129" s="24" t="s">
        <v>284</v>
      </c>
      <c r="C129" s="231" t="s">
        <v>211</v>
      </c>
      <c r="D129" s="231">
        <v>99</v>
      </c>
      <c r="E129" s="231">
        <v>23</v>
      </c>
      <c r="F129" s="231">
        <v>151</v>
      </c>
      <c r="G129" s="231">
        <v>28</v>
      </c>
      <c r="H129" s="231">
        <v>407</v>
      </c>
      <c r="I129" s="231">
        <v>31</v>
      </c>
      <c r="J129" s="231"/>
    </row>
    <row r="130" spans="1:10" ht="63" x14ac:dyDescent="0.25">
      <c r="A130" s="231">
        <v>76</v>
      </c>
      <c r="B130" s="18" t="s">
        <v>285</v>
      </c>
      <c r="C130" s="231" t="s">
        <v>211</v>
      </c>
      <c r="D130" s="231">
        <v>39</v>
      </c>
      <c r="E130" s="231">
        <v>8</v>
      </c>
      <c r="F130" s="231">
        <v>8</v>
      </c>
      <c r="G130" s="231">
        <v>10</v>
      </c>
      <c r="H130" s="231">
        <v>10</v>
      </c>
      <c r="I130" s="231">
        <v>10</v>
      </c>
      <c r="J130" s="231"/>
    </row>
    <row r="131" spans="1:10" ht="110.25" x14ac:dyDescent="0.25">
      <c r="A131" s="231">
        <v>77</v>
      </c>
      <c r="B131" s="18" t="s">
        <v>519</v>
      </c>
      <c r="C131" s="231" t="s">
        <v>211</v>
      </c>
      <c r="D131" s="231">
        <v>8</v>
      </c>
      <c r="E131" s="231">
        <v>1</v>
      </c>
      <c r="F131" s="231">
        <v>1</v>
      </c>
      <c r="G131" s="231">
        <v>2</v>
      </c>
      <c r="H131" s="231">
        <v>3</v>
      </c>
      <c r="I131" s="231">
        <v>2</v>
      </c>
      <c r="J131" s="231"/>
    </row>
    <row r="132" spans="1:10" ht="173.25" x14ac:dyDescent="0.25">
      <c r="A132" s="231">
        <v>78</v>
      </c>
      <c r="B132" s="18" t="s">
        <v>286</v>
      </c>
      <c r="C132" s="231" t="s">
        <v>211</v>
      </c>
      <c r="D132" s="231">
        <v>16</v>
      </c>
      <c r="E132" s="231">
        <v>3</v>
      </c>
      <c r="F132" s="231">
        <v>3</v>
      </c>
      <c r="G132" s="231">
        <v>4</v>
      </c>
      <c r="H132" s="231">
        <v>12</v>
      </c>
      <c r="I132" s="231">
        <v>4</v>
      </c>
      <c r="J132" s="231"/>
    </row>
    <row r="133" spans="1:10" ht="267.75" x14ac:dyDescent="0.25">
      <c r="A133" s="231">
        <v>79</v>
      </c>
      <c r="B133" s="18" t="s">
        <v>287</v>
      </c>
      <c r="C133" s="231" t="s">
        <v>211</v>
      </c>
      <c r="D133" s="231">
        <v>304</v>
      </c>
      <c r="E133" s="231">
        <v>199</v>
      </c>
      <c r="F133" s="231">
        <v>301</v>
      </c>
      <c r="G133" s="231">
        <v>40</v>
      </c>
      <c r="H133" s="231">
        <v>64</v>
      </c>
      <c r="I133" s="231">
        <v>35</v>
      </c>
      <c r="J133" s="231"/>
    </row>
    <row r="134" spans="1:10" ht="127.5" customHeight="1" x14ac:dyDescent="0.25">
      <c r="A134" s="231">
        <v>80</v>
      </c>
      <c r="B134" s="23" t="s">
        <v>288</v>
      </c>
      <c r="C134" s="231" t="s">
        <v>163</v>
      </c>
      <c r="D134" s="231">
        <v>80</v>
      </c>
      <c r="E134" s="231">
        <v>0</v>
      </c>
      <c r="F134" s="231">
        <v>71</v>
      </c>
      <c r="G134" s="231">
        <v>60</v>
      </c>
      <c r="H134" s="231">
        <v>60</v>
      </c>
      <c r="I134" s="231">
        <v>20</v>
      </c>
      <c r="J134" s="231"/>
    </row>
    <row r="135" spans="1:10" ht="378" x14ac:dyDescent="0.25">
      <c r="A135" s="231">
        <v>81</v>
      </c>
      <c r="B135" s="23" t="s">
        <v>289</v>
      </c>
      <c r="C135" s="231" t="s">
        <v>290</v>
      </c>
      <c r="D135" s="231">
        <v>2500</v>
      </c>
      <c r="E135" s="231">
        <v>0</v>
      </c>
      <c r="F135" s="231">
        <v>0</v>
      </c>
      <c r="G135" s="231">
        <v>0</v>
      </c>
      <c r="H135" s="231">
        <v>996.68280000000004</v>
      </c>
      <c r="I135" s="231">
        <v>2500</v>
      </c>
      <c r="J135" s="231"/>
    </row>
    <row r="136" spans="1:10" ht="114" customHeight="1" x14ac:dyDescent="0.25">
      <c r="A136" s="231">
        <v>82</v>
      </c>
      <c r="B136" s="23" t="s">
        <v>291</v>
      </c>
      <c r="C136" s="231" t="s">
        <v>211</v>
      </c>
      <c r="D136" s="231">
        <v>50</v>
      </c>
      <c r="E136" s="231">
        <v>50</v>
      </c>
      <c r="F136" s="231">
        <v>50</v>
      </c>
      <c r="G136" s="231">
        <v>0</v>
      </c>
      <c r="H136" s="231">
        <v>5</v>
      </c>
      <c r="I136" s="231">
        <v>0</v>
      </c>
      <c r="J136" s="231"/>
    </row>
    <row r="137" spans="1:10" ht="156" customHeight="1" x14ac:dyDescent="0.25">
      <c r="A137" s="231">
        <v>83</v>
      </c>
      <c r="B137" s="24" t="s">
        <v>292</v>
      </c>
      <c r="C137" s="231" t="s">
        <v>211</v>
      </c>
      <c r="D137" s="231">
        <v>166</v>
      </c>
      <c r="E137" s="231">
        <v>166</v>
      </c>
      <c r="F137" s="231">
        <v>166</v>
      </c>
      <c r="G137" s="231">
        <v>0</v>
      </c>
      <c r="H137" s="231">
        <v>0</v>
      </c>
      <c r="I137" s="231">
        <v>0</v>
      </c>
      <c r="J137" s="231"/>
    </row>
    <row r="138" spans="1:10" ht="173.25" x14ac:dyDescent="0.25">
      <c r="A138" s="231">
        <v>84</v>
      </c>
      <c r="B138" s="23" t="s">
        <v>293</v>
      </c>
      <c r="C138" s="231" t="s">
        <v>163</v>
      </c>
      <c r="D138" s="231">
        <v>7000</v>
      </c>
      <c r="E138" s="231">
        <v>1000</v>
      </c>
      <c r="F138" s="231">
        <v>5664</v>
      </c>
      <c r="G138" s="231">
        <v>1000</v>
      </c>
      <c r="H138" s="231">
        <v>0</v>
      </c>
      <c r="I138" s="231">
        <v>1500</v>
      </c>
      <c r="J138" s="231"/>
    </row>
    <row r="139" spans="1:10" ht="126" x14ac:dyDescent="0.25">
      <c r="A139" s="231">
        <v>85</v>
      </c>
      <c r="B139" s="18" t="s">
        <v>294</v>
      </c>
      <c r="C139" s="231" t="s">
        <v>211</v>
      </c>
      <c r="D139" s="231">
        <v>4</v>
      </c>
      <c r="E139" s="231">
        <v>1</v>
      </c>
      <c r="F139" s="231">
        <v>1</v>
      </c>
      <c r="G139" s="231">
        <v>1</v>
      </c>
      <c r="H139" s="231">
        <v>1</v>
      </c>
      <c r="I139" s="231">
        <v>1</v>
      </c>
      <c r="J139" s="231"/>
    </row>
    <row r="140" spans="1:10" ht="94.5" customHeight="1" x14ac:dyDescent="0.25">
      <c r="A140" s="231">
        <v>86</v>
      </c>
      <c r="B140" s="20" t="s">
        <v>310</v>
      </c>
      <c r="C140" s="231" t="s">
        <v>163</v>
      </c>
      <c r="D140" s="231">
        <v>23</v>
      </c>
      <c r="E140" s="231">
        <v>7</v>
      </c>
      <c r="F140" s="231">
        <v>7</v>
      </c>
      <c r="G140" s="231">
        <v>0</v>
      </c>
      <c r="H140" s="231">
        <v>0</v>
      </c>
      <c r="I140" s="231">
        <v>9</v>
      </c>
      <c r="J140" s="18"/>
    </row>
    <row r="141" spans="1:10" ht="94.5" x14ac:dyDescent="0.25">
      <c r="A141" s="231">
        <v>87</v>
      </c>
      <c r="B141" s="18" t="s">
        <v>295</v>
      </c>
      <c r="C141" s="231" t="s">
        <v>211</v>
      </c>
      <c r="D141" s="231">
        <v>90</v>
      </c>
      <c r="E141" s="231">
        <v>0</v>
      </c>
      <c r="F141" s="231">
        <v>0</v>
      </c>
      <c r="G141" s="231">
        <v>90</v>
      </c>
      <c r="H141" s="231">
        <v>90</v>
      </c>
      <c r="I141" s="231">
        <v>0</v>
      </c>
      <c r="J141" s="231"/>
    </row>
    <row r="142" spans="1:10" ht="78.75" x14ac:dyDescent="0.25">
      <c r="A142" s="231">
        <v>88</v>
      </c>
      <c r="B142" s="18" t="s">
        <v>296</v>
      </c>
      <c r="C142" s="231" t="s">
        <v>211</v>
      </c>
      <c r="D142" s="231">
        <v>0</v>
      </c>
      <c r="E142" s="231">
        <v>0</v>
      </c>
      <c r="F142" s="231">
        <v>0</v>
      </c>
      <c r="G142" s="231">
        <v>0</v>
      </c>
      <c r="H142" s="231">
        <v>0</v>
      </c>
      <c r="I142" s="231">
        <v>0</v>
      </c>
      <c r="J142" s="18"/>
    </row>
    <row r="143" spans="1:10" ht="173.25" x14ac:dyDescent="0.25">
      <c r="A143" s="231">
        <v>89</v>
      </c>
      <c r="B143" s="18" t="s">
        <v>297</v>
      </c>
      <c r="C143" s="231" t="s">
        <v>158</v>
      </c>
      <c r="D143" s="231">
        <v>100</v>
      </c>
      <c r="E143" s="231">
        <v>100</v>
      </c>
      <c r="F143" s="231">
        <v>100</v>
      </c>
      <c r="G143" s="231">
        <v>100</v>
      </c>
      <c r="H143" s="231">
        <v>100</v>
      </c>
      <c r="I143" s="231">
        <v>100</v>
      </c>
      <c r="J143" s="18"/>
    </row>
    <row r="144" spans="1:10" ht="156.75" customHeight="1" x14ac:dyDescent="0.25">
      <c r="A144" s="231">
        <v>90</v>
      </c>
      <c r="B144" s="18" t="s">
        <v>298</v>
      </c>
      <c r="C144" s="231" t="s">
        <v>158</v>
      </c>
      <c r="D144" s="231">
        <v>96</v>
      </c>
      <c r="E144" s="231">
        <v>93</v>
      </c>
      <c r="F144" s="231">
        <v>93</v>
      </c>
      <c r="G144" s="231">
        <v>93</v>
      </c>
      <c r="H144" s="231">
        <v>93</v>
      </c>
      <c r="I144" s="231">
        <v>93</v>
      </c>
      <c r="J144" s="18"/>
    </row>
    <row r="145" spans="1:13" ht="246.75" customHeight="1" x14ac:dyDescent="0.25">
      <c r="A145" s="231">
        <v>91</v>
      </c>
      <c r="B145" s="20" t="s">
        <v>377</v>
      </c>
      <c r="C145" s="231" t="s">
        <v>158</v>
      </c>
      <c r="D145" s="231">
        <v>95</v>
      </c>
      <c r="E145" s="231">
        <v>90</v>
      </c>
      <c r="F145" s="231">
        <v>90</v>
      </c>
      <c r="G145" s="231">
        <v>90</v>
      </c>
      <c r="H145" s="231">
        <v>90</v>
      </c>
      <c r="I145" s="231">
        <v>90</v>
      </c>
      <c r="J145" s="18"/>
    </row>
    <row r="146" spans="1:13" ht="348" customHeight="1" x14ac:dyDescent="0.25">
      <c r="A146" s="182">
        <v>92</v>
      </c>
      <c r="B146" s="23" t="s">
        <v>379</v>
      </c>
      <c r="C146" s="231" t="s">
        <v>158</v>
      </c>
      <c r="D146" s="231">
        <v>100</v>
      </c>
      <c r="E146" s="231">
        <v>100</v>
      </c>
      <c r="F146" s="231">
        <v>100</v>
      </c>
      <c r="G146" s="231">
        <v>100</v>
      </c>
      <c r="H146" s="231">
        <v>100</v>
      </c>
      <c r="I146" s="231">
        <v>100</v>
      </c>
      <c r="J146" s="18"/>
    </row>
    <row r="147" spans="1:13" ht="375.75" customHeight="1" x14ac:dyDescent="0.25">
      <c r="A147" s="231">
        <v>93</v>
      </c>
      <c r="B147" s="23" t="s">
        <v>378</v>
      </c>
      <c r="C147" s="231" t="s">
        <v>158</v>
      </c>
      <c r="D147" s="231">
        <v>100</v>
      </c>
      <c r="E147" s="231">
        <v>100</v>
      </c>
      <c r="F147" s="231">
        <v>100</v>
      </c>
      <c r="G147" s="231">
        <v>100</v>
      </c>
      <c r="H147" s="231">
        <v>100</v>
      </c>
      <c r="I147" s="231">
        <v>100</v>
      </c>
      <c r="J147" s="18"/>
      <c r="M147" s="25"/>
    </row>
    <row r="148" spans="1:13" ht="131.25" customHeight="1" x14ac:dyDescent="0.25">
      <c r="A148" s="182">
        <v>94</v>
      </c>
      <c r="B148" s="18" t="s">
        <v>299</v>
      </c>
      <c r="C148" s="231" t="s">
        <v>158</v>
      </c>
      <c r="D148" s="231">
        <v>100</v>
      </c>
      <c r="E148" s="231">
        <v>100</v>
      </c>
      <c r="F148" s="231">
        <v>100</v>
      </c>
      <c r="G148" s="231">
        <v>100</v>
      </c>
      <c r="H148" s="231">
        <v>100</v>
      </c>
      <c r="I148" s="231"/>
      <c r="J148" s="18"/>
    </row>
    <row r="149" spans="1:13" ht="35.25" customHeight="1" x14ac:dyDescent="0.25">
      <c r="A149" s="299" t="s">
        <v>300</v>
      </c>
      <c r="B149" s="322"/>
      <c r="C149" s="322"/>
      <c r="D149" s="322"/>
      <c r="E149" s="322"/>
      <c r="F149" s="322"/>
      <c r="G149" s="322"/>
      <c r="H149" s="322"/>
      <c r="I149" s="322"/>
      <c r="J149" s="322"/>
    </row>
    <row r="150" spans="1:13" ht="46.5" customHeight="1" x14ac:dyDescent="0.25">
      <c r="A150" s="231">
        <v>95</v>
      </c>
      <c r="B150" s="23" t="s">
        <v>311</v>
      </c>
      <c r="C150" s="231" t="s">
        <v>160</v>
      </c>
      <c r="D150" s="231">
        <v>3</v>
      </c>
      <c r="E150" s="231">
        <v>0</v>
      </c>
      <c r="F150" s="231">
        <v>0</v>
      </c>
      <c r="G150" s="231">
        <v>0</v>
      </c>
      <c r="H150" s="231">
        <v>0</v>
      </c>
      <c r="I150" s="231">
        <v>3</v>
      </c>
      <c r="J150" s="18"/>
      <c r="K150" s="19"/>
    </row>
    <row r="151" spans="1:13" ht="36.75" customHeight="1" x14ac:dyDescent="0.25">
      <c r="A151" s="299" t="s">
        <v>280</v>
      </c>
      <c r="B151" s="322"/>
      <c r="C151" s="322"/>
      <c r="D151" s="322"/>
      <c r="E151" s="322"/>
      <c r="F151" s="322"/>
      <c r="G151" s="322"/>
      <c r="H151" s="322"/>
      <c r="I151" s="322"/>
      <c r="J151" s="322"/>
    </row>
    <row r="152" spans="1:13" ht="47.25" x14ac:dyDescent="0.25">
      <c r="A152" s="231">
        <v>96</v>
      </c>
      <c r="B152" s="18" t="s">
        <v>380</v>
      </c>
      <c r="C152" s="231" t="s">
        <v>158</v>
      </c>
      <c r="D152" s="231">
        <v>100</v>
      </c>
      <c r="E152" s="231">
        <v>99</v>
      </c>
      <c r="F152" s="231">
        <v>99</v>
      </c>
      <c r="G152" s="231">
        <v>99</v>
      </c>
      <c r="H152" s="231">
        <v>99</v>
      </c>
      <c r="I152" s="231">
        <v>99</v>
      </c>
      <c r="J152" s="231"/>
    </row>
    <row r="153" spans="1:13" ht="63" x14ac:dyDescent="0.25">
      <c r="A153" s="231">
        <v>97</v>
      </c>
      <c r="B153" s="18" t="s">
        <v>301</v>
      </c>
      <c r="C153" s="231" t="s">
        <v>163</v>
      </c>
      <c r="D153" s="231">
        <v>2</v>
      </c>
      <c r="E153" s="231">
        <v>0</v>
      </c>
      <c r="F153" s="231">
        <v>0</v>
      </c>
      <c r="G153" s="231">
        <v>0</v>
      </c>
      <c r="H153" s="231">
        <v>0</v>
      </c>
      <c r="I153" s="231">
        <v>2</v>
      </c>
      <c r="J153" s="231"/>
    </row>
    <row r="154" spans="1:13" ht="110.25" x14ac:dyDescent="0.25">
      <c r="A154" s="231">
        <v>98</v>
      </c>
      <c r="B154" s="23" t="s">
        <v>302</v>
      </c>
      <c r="C154" s="231" t="s">
        <v>163</v>
      </c>
      <c r="D154" s="231">
        <v>2</v>
      </c>
      <c r="E154" s="231">
        <v>0</v>
      </c>
      <c r="F154" s="231">
        <v>0</v>
      </c>
      <c r="G154" s="231">
        <v>0</v>
      </c>
      <c r="H154" s="231">
        <v>0</v>
      </c>
      <c r="I154" s="231">
        <v>0</v>
      </c>
      <c r="J154" s="231"/>
    </row>
    <row r="155" spans="1:13" ht="31.5" x14ac:dyDescent="0.25">
      <c r="A155" s="231">
        <v>99</v>
      </c>
      <c r="B155" s="18" t="s">
        <v>303</v>
      </c>
      <c r="C155" s="231" t="s">
        <v>163</v>
      </c>
      <c r="D155" s="231">
        <v>1</v>
      </c>
      <c r="E155" s="231">
        <v>0</v>
      </c>
      <c r="F155" s="231">
        <v>0</v>
      </c>
      <c r="G155" s="231">
        <v>0</v>
      </c>
      <c r="H155" s="231">
        <v>0</v>
      </c>
      <c r="I155" s="231">
        <v>1</v>
      </c>
      <c r="J155" s="231"/>
    </row>
    <row r="156" spans="1:13" ht="31.5" customHeight="1" x14ac:dyDescent="0.25">
      <c r="A156" s="318" t="s">
        <v>381</v>
      </c>
      <c r="B156" s="319"/>
      <c r="C156" s="319"/>
      <c r="D156" s="319"/>
      <c r="E156" s="319"/>
      <c r="F156" s="319"/>
      <c r="G156" s="319"/>
      <c r="H156" s="319"/>
      <c r="I156" s="319"/>
      <c r="J156" s="319"/>
    </row>
    <row r="157" spans="1:13" ht="47.25" x14ac:dyDescent="0.25">
      <c r="A157" s="231">
        <v>100</v>
      </c>
      <c r="B157" s="18" t="s">
        <v>304</v>
      </c>
      <c r="C157" s="231" t="s">
        <v>163</v>
      </c>
      <c r="D157" s="231">
        <v>100</v>
      </c>
      <c r="E157" s="231">
        <v>0</v>
      </c>
      <c r="F157" s="231">
        <v>0</v>
      </c>
      <c r="G157" s="231">
        <v>100</v>
      </c>
      <c r="H157" s="231">
        <v>0</v>
      </c>
      <c r="I157" s="231">
        <v>100</v>
      </c>
      <c r="J157" s="18"/>
    </row>
    <row r="158" spans="1:13" ht="47.25" x14ac:dyDescent="0.25">
      <c r="A158" s="231">
        <v>101</v>
      </c>
      <c r="B158" s="183" t="s">
        <v>305</v>
      </c>
      <c r="C158" s="231" t="s">
        <v>163</v>
      </c>
      <c r="D158" s="231">
        <v>5000</v>
      </c>
      <c r="E158" s="231">
        <v>0</v>
      </c>
      <c r="F158" s="231">
        <v>0</v>
      </c>
      <c r="G158" s="231">
        <v>5000</v>
      </c>
      <c r="H158" s="231">
        <v>0</v>
      </c>
      <c r="I158" s="231">
        <v>0</v>
      </c>
      <c r="J158" s="18"/>
    </row>
    <row r="159" spans="1:13" ht="120" customHeight="1" x14ac:dyDescent="0.25">
      <c r="A159" s="231">
        <v>102</v>
      </c>
      <c r="B159" s="181" t="s">
        <v>306</v>
      </c>
      <c r="C159" s="231" t="s">
        <v>163</v>
      </c>
      <c r="D159" s="231">
        <v>4</v>
      </c>
      <c r="E159" s="231">
        <v>0</v>
      </c>
      <c r="F159" s="231">
        <v>0</v>
      </c>
      <c r="G159" s="231">
        <v>0</v>
      </c>
      <c r="H159" s="231">
        <v>0</v>
      </c>
      <c r="I159" s="231">
        <v>0</v>
      </c>
      <c r="J159" s="18"/>
    </row>
    <row r="160" spans="1:13" ht="126" x14ac:dyDescent="0.25">
      <c r="A160" s="231">
        <v>103</v>
      </c>
      <c r="B160" s="18" t="s">
        <v>312</v>
      </c>
      <c r="C160" s="231" t="s">
        <v>163</v>
      </c>
      <c r="D160" s="231">
        <v>10</v>
      </c>
      <c r="E160" s="231">
        <v>0</v>
      </c>
      <c r="F160" s="231">
        <v>0</v>
      </c>
      <c r="G160" s="231">
        <v>10</v>
      </c>
      <c r="H160" s="231">
        <v>0</v>
      </c>
      <c r="I160" s="231">
        <v>0</v>
      </c>
      <c r="J160" s="18"/>
    </row>
    <row r="161" spans="1:10" ht="157.5" x14ac:dyDescent="0.25">
      <c r="A161" s="231">
        <v>104</v>
      </c>
      <c r="B161" s="18" t="s">
        <v>307</v>
      </c>
      <c r="C161" s="231" t="s">
        <v>163</v>
      </c>
      <c r="D161" s="231">
        <v>1</v>
      </c>
      <c r="E161" s="231">
        <v>0</v>
      </c>
      <c r="F161" s="231">
        <v>0</v>
      </c>
      <c r="G161" s="231">
        <v>0</v>
      </c>
      <c r="H161" s="231">
        <v>0</v>
      </c>
      <c r="I161" s="231">
        <v>0</v>
      </c>
      <c r="J161" s="18"/>
    </row>
    <row r="162" spans="1:10" ht="39" customHeight="1" x14ac:dyDescent="0.25">
      <c r="A162" s="318" t="s">
        <v>281</v>
      </c>
      <c r="B162" s="319"/>
      <c r="C162" s="319"/>
      <c r="D162" s="319"/>
      <c r="E162" s="319"/>
      <c r="F162" s="319"/>
      <c r="G162" s="319"/>
      <c r="H162" s="319"/>
      <c r="I162" s="319"/>
      <c r="J162" s="319"/>
    </row>
    <row r="163" spans="1:10" ht="110.25" x14ac:dyDescent="0.25">
      <c r="A163" s="231">
        <v>105</v>
      </c>
      <c r="B163" s="18" t="s">
        <v>308</v>
      </c>
      <c r="C163" s="231" t="s">
        <v>158</v>
      </c>
      <c r="D163" s="231">
        <v>100</v>
      </c>
      <c r="E163" s="231">
        <v>100</v>
      </c>
      <c r="F163" s="231">
        <v>100</v>
      </c>
      <c r="G163" s="231">
        <v>100</v>
      </c>
      <c r="H163" s="231">
        <v>100</v>
      </c>
      <c r="I163" s="231">
        <v>100</v>
      </c>
      <c r="J163" s="18"/>
    </row>
    <row r="164" spans="1:10" ht="293.25" customHeight="1" x14ac:dyDescent="0.25">
      <c r="A164" s="231">
        <v>106</v>
      </c>
      <c r="B164" s="181" t="s">
        <v>309</v>
      </c>
      <c r="C164" s="231" t="s">
        <v>211</v>
      </c>
      <c r="D164" s="231">
        <v>7</v>
      </c>
      <c r="E164" s="231">
        <v>0</v>
      </c>
      <c r="F164" s="231">
        <v>0</v>
      </c>
      <c r="G164" s="231">
        <v>7</v>
      </c>
      <c r="H164" s="231">
        <v>7</v>
      </c>
      <c r="I164" s="231">
        <v>7</v>
      </c>
      <c r="J164" s="18"/>
    </row>
    <row r="165" spans="1:10" x14ac:dyDescent="0.25">
      <c r="A165" s="283" t="s">
        <v>494</v>
      </c>
      <c r="B165" s="317"/>
      <c r="C165" s="317"/>
      <c r="D165" s="317"/>
      <c r="E165" s="317"/>
      <c r="F165" s="317"/>
      <c r="G165" s="317"/>
      <c r="H165" s="317"/>
      <c r="I165" s="317"/>
      <c r="J165" s="317"/>
    </row>
    <row r="166" spans="1:10" ht="16.5" customHeight="1" x14ac:dyDescent="0.25">
      <c r="A166" s="288" t="s">
        <v>362</v>
      </c>
      <c r="B166" s="288"/>
      <c r="C166" s="288"/>
      <c r="D166" s="288"/>
      <c r="E166" s="290"/>
      <c r="F166" s="290"/>
      <c r="G166" s="290"/>
      <c r="H166" s="290"/>
      <c r="I166" s="290"/>
      <c r="J166" s="290"/>
    </row>
    <row r="167" spans="1:10" ht="18.75" x14ac:dyDescent="0.25">
      <c r="A167" s="301" t="s">
        <v>237</v>
      </c>
      <c r="B167" s="301"/>
      <c r="C167" s="301"/>
      <c r="D167" s="301"/>
      <c r="E167" s="301"/>
      <c r="F167" s="301"/>
      <c r="G167" s="301"/>
      <c r="H167" s="301"/>
      <c r="I167" s="301"/>
      <c r="J167" s="301"/>
    </row>
    <row r="168" spans="1:10" ht="24" customHeight="1" x14ac:dyDescent="0.25">
      <c r="A168" s="299" t="s">
        <v>164</v>
      </c>
      <c r="B168" s="299"/>
      <c r="C168" s="299"/>
      <c r="D168" s="299"/>
      <c r="E168" s="299"/>
      <c r="F168" s="299"/>
      <c r="G168" s="299"/>
      <c r="H168" s="299"/>
      <c r="I168" s="299"/>
      <c r="J168" s="299"/>
    </row>
    <row r="169" spans="1:10" ht="405" x14ac:dyDescent="0.25">
      <c r="A169" s="231">
        <v>107</v>
      </c>
      <c r="B169" s="184" t="s">
        <v>238</v>
      </c>
      <c r="C169" s="231" t="s">
        <v>211</v>
      </c>
      <c r="D169" s="231">
        <v>360</v>
      </c>
      <c r="E169" s="231">
        <v>0</v>
      </c>
      <c r="F169" s="231">
        <v>157</v>
      </c>
      <c r="G169" s="231">
        <v>0</v>
      </c>
      <c r="H169" s="231">
        <v>415</v>
      </c>
      <c r="I169" s="231">
        <v>0</v>
      </c>
      <c r="J169" s="231"/>
    </row>
    <row r="170" spans="1:10" x14ac:dyDescent="0.25">
      <c r="A170" s="299" t="s">
        <v>512</v>
      </c>
      <c r="B170" s="299"/>
      <c r="C170" s="299"/>
      <c r="D170" s="299"/>
      <c r="E170" s="299"/>
      <c r="F170" s="299"/>
      <c r="G170" s="299"/>
      <c r="H170" s="299"/>
      <c r="I170" s="299"/>
      <c r="J170" s="299"/>
    </row>
    <row r="171" spans="1:10" ht="78.75" x14ac:dyDescent="0.25">
      <c r="A171" s="231">
        <v>108</v>
      </c>
      <c r="B171" s="183" t="s">
        <v>239</v>
      </c>
      <c r="C171" s="231" t="s">
        <v>163</v>
      </c>
      <c r="D171" s="231">
        <v>2</v>
      </c>
      <c r="E171" s="231">
        <v>0</v>
      </c>
      <c r="F171" s="231">
        <v>2</v>
      </c>
      <c r="G171" s="231">
        <v>0</v>
      </c>
      <c r="H171" s="231">
        <v>2</v>
      </c>
      <c r="I171" s="231">
        <v>0</v>
      </c>
      <c r="J171" s="231"/>
    </row>
    <row r="172" spans="1:10" ht="33" customHeight="1" x14ac:dyDescent="0.25">
      <c r="A172" s="283" t="s">
        <v>490</v>
      </c>
      <c r="B172" s="283"/>
      <c r="C172" s="283"/>
      <c r="D172" s="283"/>
      <c r="E172" s="283"/>
      <c r="F172" s="283"/>
      <c r="G172" s="283"/>
      <c r="H172" s="283"/>
      <c r="I172" s="283"/>
      <c r="J172" s="283"/>
    </row>
    <row r="173" spans="1:10" ht="184.5" customHeight="1" x14ac:dyDescent="0.25">
      <c r="A173" s="231">
        <v>109</v>
      </c>
      <c r="B173" s="23" t="s">
        <v>240</v>
      </c>
      <c r="C173" s="231" t="s">
        <v>160</v>
      </c>
      <c r="D173" s="231">
        <v>46</v>
      </c>
      <c r="E173" s="231">
        <v>0</v>
      </c>
      <c r="F173" s="231">
        <v>1</v>
      </c>
      <c r="G173" s="231">
        <v>0</v>
      </c>
      <c r="H173" s="231">
        <v>9</v>
      </c>
      <c r="I173" s="231">
        <v>0</v>
      </c>
      <c r="J173" s="231"/>
    </row>
    <row r="174" spans="1:10" ht="357.75" customHeight="1" x14ac:dyDescent="0.25">
      <c r="A174" s="182">
        <v>110</v>
      </c>
      <c r="B174" s="18" t="s">
        <v>487</v>
      </c>
      <c r="C174" s="231" t="s">
        <v>160</v>
      </c>
      <c r="D174" s="231">
        <v>0</v>
      </c>
      <c r="E174" s="231">
        <v>0</v>
      </c>
      <c r="F174" s="231">
        <v>1</v>
      </c>
      <c r="G174" s="231">
        <v>0</v>
      </c>
      <c r="H174" s="231">
        <v>9</v>
      </c>
      <c r="I174" s="231">
        <v>0</v>
      </c>
      <c r="J174" s="20"/>
    </row>
    <row r="175" spans="1:10" x14ac:dyDescent="0.25">
      <c r="A175" s="299" t="s">
        <v>241</v>
      </c>
      <c r="B175" s="299"/>
      <c r="C175" s="299"/>
      <c r="D175" s="299"/>
      <c r="E175" s="299"/>
      <c r="F175" s="299"/>
      <c r="G175" s="299"/>
      <c r="H175" s="299"/>
      <c r="I175" s="299"/>
      <c r="J175" s="299"/>
    </row>
    <row r="176" spans="1:10" ht="128.25" customHeight="1" x14ac:dyDescent="0.25">
      <c r="A176" s="231">
        <v>111</v>
      </c>
      <c r="B176" s="23" t="s">
        <v>242</v>
      </c>
      <c r="C176" s="231" t="s">
        <v>160</v>
      </c>
      <c r="D176" s="231">
        <v>0</v>
      </c>
      <c r="E176" s="231">
        <v>0</v>
      </c>
      <c r="F176" s="231">
        <v>0</v>
      </c>
      <c r="G176" s="231">
        <v>0</v>
      </c>
      <c r="H176" s="231">
        <v>0</v>
      </c>
      <c r="I176" s="231">
        <v>0</v>
      </c>
      <c r="J176" s="231"/>
    </row>
    <row r="177" spans="1:11" ht="31.5" customHeight="1" x14ac:dyDescent="0.25">
      <c r="A177" s="283" t="s">
        <v>491</v>
      </c>
      <c r="B177" s="283"/>
      <c r="C177" s="283"/>
      <c r="D177" s="283"/>
      <c r="E177" s="283"/>
      <c r="F177" s="283"/>
      <c r="G177" s="283"/>
      <c r="H177" s="283"/>
      <c r="I177" s="283"/>
      <c r="J177" s="283"/>
    </row>
    <row r="178" spans="1:11" ht="236.25" x14ac:dyDescent="0.25">
      <c r="A178" s="231">
        <v>112</v>
      </c>
      <c r="B178" s="23" t="s">
        <v>243</v>
      </c>
      <c r="C178" s="231" t="s">
        <v>160</v>
      </c>
      <c r="D178" s="231">
        <v>0</v>
      </c>
      <c r="E178" s="231">
        <v>0</v>
      </c>
      <c r="F178" s="231">
        <v>0</v>
      </c>
      <c r="G178" s="231">
        <v>0</v>
      </c>
      <c r="H178" s="231">
        <v>0</v>
      </c>
      <c r="I178" s="231">
        <v>0</v>
      </c>
      <c r="J178" s="231"/>
    </row>
    <row r="179" spans="1:11" ht="210" customHeight="1" x14ac:dyDescent="0.25">
      <c r="A179" s="231">
        <v>113</v>
      </c>
      <c r="B179" s="183" t="s">
        <v>244</v>
      </c>
      <c r="C179" s="231" t="s">
        <v>160</v>
      </c>
      <c r="D179" s="231">
        <v>0</v>
      </c>
      <c r="E179" s="231">
        <v>0</v>
      </c>
      <c r="F179" s="231">
        <v>0</v>
      </c>
      <c r="G179" s="231">
        <v>0</v>
      </c>
      <c r="H179" s="231">
        <v>0</v>
      </c>
      <c r="I179" s="231">
        <v>0</v>
      </c>
      <c r="J179" s="231"/>
    </row>
    <row r="180" spans="1:11" ht="153.75" customHeight="1" x14ac:dyDescent="0.25">
      <c r="A180" s="182">
        <v>114</v>
      </c>
      <c r="B180" s="18" t="s">
        <v>488</v>
      </c>
      <c r="C180" s="231" t="s">
        <v>160</v>
      </c>
      <c r="D180" s="231">
        <v>0</v>
      </c>
      <c r="E180" s="231">
        <v>0</v>
      </c>
      <c r="F180" s="231">
        <v>0</v>
      </c>
      <c r="G180" s="231">
        <v>0</v>
      </c>
      <c r="H180" s="231">
        <v>0</v>
      </c>
      <c r="I180" s="231">
        <v>0</v>
      </c>
      <c r="J180" s="231"/>
    </row>
    <row r="181" spans="1:11" x14ac:dyDescent="0.25">
      <c r="A181" s="283" t="s">
        <v>492</v>
      </c>
      <c r="B181" s="283"/>
      <c r="C181" s="283"/>
      <c r="D181" s="283"/>
      <c r="E181" s="283"/>
      <c r="F181" s="283"/>
      <c r="G181" s="283"/>
      <c r="H181" s="283"/>
      <c r="I181" s="283"/>
      <c r="J181" s="283"/>
    </row>
    <row r="182" spans="1:11" ht="186" customHeight="1" x14ac:dyDescent="0.25">
      <c r="A182" s="231">
        <v>115</v>
      </c>
      <c r="B182" s="23" t="s">
        <v>166</v>
      </c>
      <c r="C182" s="231" t="s">
        <v>159</v>
      </c>
      <c r="D182" s="231">
        <v>0</v>
      </c>
      <c r="E182" s="231">
        <v>0</v>
      </c>
      <c r="F182" s="231">
        <v>0</v>
      </c>
      <c r="G182" s="231">
        <v>0</v>
      </c>
      <c r="H182" s="231">
        <v>0</v>
      </c>
      <c r="I182" s="231">
        <v>0</v>
      </c>
      <c r="J182" s="231"/>
      <c r="K182" s="19"/>
    </row>
    <row r="183" spans="1:11" ht="36.75" customHeight="1" x14ac:dyDescent="0.25">
      <c r="A183" s="294" t="s">
        <v>204</v>
      </c>
      <c r="B183" s="295"/>
      <c r="C183" s="295"/>
      <c r="D183" s="295"/>
      <c r="E183" s="295"/>
      <c r="F183" s="295"/>
      <c r="G183" s="295"/>
      <c r="H183" s="295"/>
      <c r="I183" s="295"/>
      <c r="J183" s="296"/>
    </row>
    <row r="184" spans="1:11" ht="15.75" customHeight="1" x14ac:dyDescent="0.25">
      <c r="A184" s="285" t="s">
        <v>362</v>
      </c>
      <c r="B184" s="286"/>
      <c r="C184" s="286"/>
      <c r="D184" s="287"/>
      <c r="E184" s="291"/>
      <c r="F184" s="292"/>
      <c r="G184" s="292"/>
      <c r="H184" s="292"/>
      <c r="I184" s="292"/>
      <c r="J184" s="293"/>
    </row>
    <row r="185" spans="1:11" ht="44.25" customHeight="1" x14ac:dyDescent="0.25">
      <c r="A185" s="301" t="s">
        <v>394</v>
      </c>
      <c r="B185" s="301"/>
      <c r="C185" s="301"/>
      <c r="D185" s="301"/>
      <c r="E185" s="301"/>
      <c r="F185" s="301"/>
      <c r="G185" s="301"/>
      <c r="H185" s="301"/>
      <c r="I185" s="301"/>
      <c r="J185" s="301"/>
    </row>
    <row r="186" spans="1:11" ht="15.75" customHeight="1" x14ac:dyDescent="0.25">
      <c r="A186" s="283" t="s">
        <v>393</v>
      </c>
      <c r="B186" s="283"/>
      <c r="C186" s="283"/>
      <c r="D186" s="283"/>
      <c r="E186" s="283"/>
      <c r="F186" s="283"/>
      <c r="G186" s="283"/>
      <c r="H186" s="283"/>
      <c r="I186" s="283"/>
      <c r="J186" s="283"/>
    </row>
    <row r="187" spans="1:11" ht="85.5" customHeight="1" x14ac:dyDescent="0.25">
      <c r="A187" s="231">
        <v>116</v>
      </c>
      <c r="B187" s="185" t="s">
        <v>401</v>
      </c>
      <c r="C187" s="231" t="s">
        <v>163</v>
      </c>
      <c r="D187" s="231" t="s">
        <v>392</v>
      </c>
      <c r="E187" s="231">
        <v>0</v>
      </c>
      <c r="F187" s="231">
        <v>1</v>
      </c>
      <c r="G187" s="231">
        <v>0</v>
      </c>
      <c r="H187" s="231">
        <v>0</v>
      </c>
      <c r="I187" s="231">
        <v>0</v>
      </c>
      <c r="J187" s="231"/>
    </row>
    <row r="188" spans="1:11" ht="53.25" customHeight="1" x14ac:dyDescent="0.25">
      <c r="A188" s="231">
        <v>117</v>
      </c>
      <c r="B188" s="185" t="s">
        <v>402</v>
      </c>
      <c r="C188" s="231" t="s">
        <v>163</v>
      </c>
      <c r="D188" s="231" t="s">
        <v>392</v>
      </c>
      <c r="E188" s="231">
        <v>0</v>
      </c>
      <c r="F188" s="231">
        <v>0</v>
      </c>
      <c r="G188" s="231">
        <v>1</v>
      </c>
      <c r="H188" s="231">
        <v>0</v>
      </c>
      <c r="I188" s="231">
        <v>0</v>
      </c>
      <c r="J188" s="231"/>
    </row>
    <row r="189" spans="1:11" ht="21" customHeight="1" x14ac:dyDescent="0.25">
      <c r="A189" s="283" t="s">
        <v>403</v>
      </c>
      <c r="B189" s="283"/>
      <c r="C189" s="283"/>
      <c r="D189" s="283"/>
      <c r="E189" s="283"/>
      <c r="F189" s="283"/>
      <c r="G189" s="283"/>
      <c r="H189" s="283"/>
      <c r="I189" s="283"/>
      <c r="J189" s="283"/>
    </row>
    <row r="190" spans="1:11" ht="69.75" customHeight="1" x14ac:dyDescent="0.25">
      <c r="A190" s="231">
        <v>118</v>
      </c>
      <c r="B190" s="185" t="s">
        <v>404</v>
      </c>
      <c r="C190" s="231" t="s">
        <v>163</v>
      </c>
      <c r="D190" s="231" t="s">
        <v>392</v>
      </c>
      <c r="E190" s="231">
        <v>0</v>
      </c>
      <c r="F190" s="231">
        <v>0</v>
      </c>
      <c r="G190" s="231">
        <v>0</v>
      </c>
      <c r="H190" s="231">
        <v>0</v>
      </c>
      <c r="I190" s="231">
        <v>0</v>
      </c>
      <c r="J190" s="231"/>
    </row>
    <row r="191" spans="1:11" ht="102" customHeight="1" x14ac:dyDescent="0.25">
      <c r="A191" s="231">
        <v>119</v>
      </c>
      <c r="B191" s="185" t="s">
        <v>405</v>
      </c>
      <c r="C191" s="231" t="s">
        <v>163</v>
      </c>
      <c r="D191" s="231" t="s">
        <v>392</v>
      </c>
      <c r="E191" s="231">
        <v>0</v>
      </c>
      <c r="F191" s="231">
        <v>0</v>
      </c>
      <c r="G191" s="231">
        <v>0</v>
      </c>
      <c r="H191" s="231">
        <v>0</v>
      </c>
      <c r="I191" s="231">
        <v>0</v>
      </c>
      <c r="J191" s="231"/>
    </row>
    <row r="192" spans="1:11" ht="15.75" customHeight="1" x14ac:dyDescent="0.25">
      <c r="A192" s="283" t="s">
        <v>406</v>
      </c>
      <c r="B192" s="283"/>
      <c r="C192" s="283"/>
      <c r="D192" s="283"/>
      <c r="E192" s="283"/>
      <c r="F192" s="283"/>
      <c r="G192" s="283"/>
      <c r="H192" s="283"/>
      <c r="I192" s="283"/>
      <c r="J192" s="283"/>
    </row>
    <row r="193" spans="1:10" ht="78.75" x14ac:dyDescent="0.25">
      <c r="A193" s="231">
        <v>120</v>
      </c>
      <c r="B193" s="24" t="s">
        <v>407</v>
      </c>
      <c r="C193" s="231" t="s">
        <v>163</v>
      </c>
      <c r="D193" s="231" t="s">
        <v>392</v>
      </c>
      <c r="E193" s="231">
        <v>0</v>
      </c>
      <c r="F193" s="231">
        <v>0</v>
      </c>
      <c r="G193" s="231">
        <v>0</v>
      </c>
      <c r="H193" s="231">
        <v>0</v>
      </c>
      <c r="I193" s="231">
        <v>0</v>
      </c>
      <c r="J193" s="231"/>
    </row>
    <row r="194" spans="1:10" ht="99.75" customHeight="1" x14ac:dyDescent="0.25">
      <c r="A194" s="231">
        <v>121</v>
      </c>
      <c r="B194" s="186" t="s">
        <v>408</v>
      </c>
      <c r="C194" s="231" t="s">
        <v>163</v>
      </c>
      <c r="D194" s="231" t="s">
        <v>392</v>
      </c>
      <c r="E194" s="231">
        <v>0</v>
      </c>
      <c r="F194" s="231">
        <v>0</v>
      </c>
      <c r="G194" s="231">
        <v>0</v>
      </c>
      <c r="H194" s="231">
        <v>0</v>
      </c>
      <c r="I194" s="231">
        <v>0</v>
      </c>
      <c r="J194" s="231"/>
    </row>
    <row r="195" spans="1:10" ht="63" x14ac:dyDescent="0.25">
      <c r="A195" s="231">
        <v>122</v>
      </c>
      <c r="B195" s="186" t="s">
        <v>409</v>
      </c>
      <c r="C195" s="231" t="s">
        <v>163</v>
      </c>
      <c r="D195" s="231" t="s">
        <v>392</v>
      </c>
      <c r="E195" s="231">
        <v>0</v>
      </c>
      <c r="F195" s="231">
        <v>0</v>
      </c>
      <c r="G195" s="231">
        <v>0</v>
      </c>
      <c r="H195" s="231">
        <v>0</v>
      </c>
      <c r="I195" s="231">
        <v>0</v>
      </c>
      <c r="J195" s="231"/>
    </row>
    <row r="196" spans="1:10" ht="126" x14ac:dyDescent="0.25">
      <c r="A196" s="182">
        <v>123</v>
      </c>
      <c r="B196" s="186" t="s">
        <v>410</v>
      </c>
      <c r="C196" s="231" t="s">
        <v>163</v>
      </c>
      <c r="D196" s="231" t="s">
        <v>392</v>
      </c>
      <c r="E196" s="231">
        <v>0</v>
      </c>
      <c r="F196" s="231">
        <v>0</v>
      </c>
      <c r="G196" s="231">
        <v>0</v>
      </c>
      <c r="H196" s="231">
        <v>0</v>
      </c>
      <c r="I196" s="231">
        <v>0</v>
      </c>
      <c r="J196" s="231"/>
    </row>
    <row r="197" spans="1:10" ht="110.25" x14ac:dyDescent="0.25">
      <c r="A197" s="182">
        <v>124</v>
      </c>
      <c r="B197" s="186" t="s">
        <v>411</v>
      </c>
      <c r="C197" s="231" t="s">
        <v>163</v>
      </c>
      <c r="D197" s="231" t="s">
        <v>392</v>
      </c>
      <c r="E197" s="231">
        <v>0</v>
      </c>
      <c r="F197" s="231">
        <v>0</v>
      </c>
      <c r="G197" s="231">
        <v>0</v>
      </c>
      <c r="H197" s="231">
        <v>0</v>
      </c>
      <c r="I197" s="231">
        <v>0</v>
      </c>
      <c r="J197" s="231"/>
    </row>
    <row r="198" spans="1:10" ht="15.75" customHeight="1" x14ac:dyDescent="0.25">
      <c r="A198" s="283" t="s">
        <v>412</v>
      </c>
      <c r="B198" s="283"/>
      <c r="C198" s="283"/>
      <c r="D198" s="283"/>
      <c r="E198" s="283"/>
      <c r="F198" s="283"/>
      <c r="G198" s="283"/>
      <c r="H198" s="283"/>
      <c r="I198" s="283"/>
      <c r="J198" s="283"/>
    </row>
    <row r="199" spans="1:10" ht="111.75" customHeight="1" x14ac:dyDescent="0.25">
      <c r="A199" s="231">
        <v>125</v>
      </c>
      <c r="B199" s="186" t="s">
        <v>413</v>
      </c>
      <c r="C199" s="231" t="s">
        <v>163</v>
      </c>
      <c r="D199" s="231" t="s">
        <v>392</v>
      </c>
      <c r="E199" s="231">
        <v>0</v>
      </c>
      <c r="F199" s="231">
        <v>0</v>
      </c>
      <c r="G199" s="231">
        <v>0</v>
      </c>
      <c r="H199" s="231">
        <v>0</v>
      </c>
      <c r="I199" s="231">
        <v>0</v>
      </c>
      <c r="J199" s="231"/>
    </row>
    <row r="200" spans="1:10" ht="67.5" customHeight="1" x14ac:dyDescent="0.25">
      <c r="A200" s="231">
        <v>126</v>
      </c>
      <c r="B200" s="186" t="s">
        <v>414</v>
      </c>
      <c r="C200" s="231" t="s">
        <v>163</v>
      </c>
      <c r="D200" s="231" t="s">
        <v>392</v>
      </c>
      <c r="E200" s="231">
        <v>0</v>
      </c>
      <c r="F200" s="231">
        <v>0</v>
      </c>
      <c r="G200" s="231">
        <v>0</v>
      </c>
      <c r="H200" s="231">
        <v>0</v>
      </c>
      <c r="I200" s="231">
        <v>0</v>
      </c>
      <c r="J200" s="231"/>
    </row>
    <row r="201" spans="1:10" ht="100.5" customHeight="1" x14ac:dyDescent="0.25">
      <c r="A201" s="182">
        <v>127</v>
      </c>
      <c r="B201" s="186" t="s">
        <v>415</v>
      </c>
      <c r="C201" s="231" t="s">
        <v>163</v>
      </c>
      <c r="D201" s="231" t="s">
        <v>392</v>
      </c>
      <c r="E201" s="231">
        <v>0</v>
      </c>
      <c r="F201" s="231">
        <v>0</v>
      </c>
      <c r="G201" s="231">
        <v>0</v>
      </c>
      <c r="H201" s="231">
        <v>0</v>
      </c>
      <c r="I201" s="231">
        <v>0</v>
      </c>
      <c r="J201" s="231"/>
    </row>
    <row r="202" spans="1:10" ht="136.5" customHeight="1" x14ac:dyDescent="0.25">
      <c r="A202" s="231">
        <v>128</v>
      </c>
      <c r="B202" s="186" t="s">
        <v>416</v>
      </c>
      <c r="C202" s="231" t="s">
        <v>163</v>
      </c>
      <c r="D202" s="231" t="s">
        <v>392</v>
      </c>
      <c r="E202" s="231">
        <v>0</v>
      </c>
      <c r="F202" s="231">
        <v>115</v>
      </c>
      <c r="G202" s="231">
        <v>0</v>
      </c>
      <c r="H202" s="231">
        <v>0</v>
      </c>
      <c r="I202" s="231">
        <v>0</v>
      </c>
      <c r="J202" s="231"/>
    </row>
    <row r="203" spans="1:10" ht="84.75" customHeight="1" x14ac:dyDescent="0.25">
      <c r="A203" s="231">
        <v>129</v>
      </c>
      <c r="B203" s="186" t="s">
        <v>417</v>
      </c>
      <c r="C203" s="231" t="s">
        <v>163</v>
      </c>
      <c r="D203" s="231" t="s">
        <v>392</v>
      </c>
      <c r="E203" s="231">
        <v>0</v>
      </c>
      <c r="F203" s="231">
        <v>0</v>
      </c>
      <c r="G203" s="231">
        <v>0</v>
      </c>
      <c r="H203" s="231">
        <v>0</v>
      </c>
      <c r="I203" s="231">
        <v>0</v>
      </c>
      <c r="J203" s="231"/>
    </row>
    <row r="204" spans="1:10" ht="17.25" customHeight="1" x14ac:dyDescent="0.25">
      <c r="A204" s="283" t="s">
        <v>418</v>
      </c>
      <c r="B204" s="283"/>
      <c r="C204" s="283"/>
      <c r="D204" s="283"/>
      <c r="E204" s="283"/>
      <c r="F204" s="283"/>
      <c r="G204" s="283"/>
      <c r="H204" s="283"/>
      <c r="I204" s="283"/>
      <c r="J204" s="283"/>
    </row>
    <row r="205" spans="1:10" ht="15.75" customHeight="1" x14ac:dyDescent="0.25">
      <c r="A205" s="288" t="s">
        <v>362</v>
      </c>
      <c r="B205" s="288"/>
      <c r="C205" s="288"/>
      <c r="D205" s="288"/>
      <c r="E205" s="288"/>
      <c r="F205" s="288"/>
      <c r="G205" s="288"/>
      <c r="H205" s="288"/>
      <c r="I205" s="288"/>
      <c r="J205" s="288"/>
    </row>
    <row r="206" spans="1:10" ht="20.25" customHeight="1" x14ac:dyDescent="0.25">
      <c r="A206" s="283" t="s">
        <v>419</v>
      </c>
      <c r="B206" s="283"/>
      <c r="C206" s="283"/>
      <c r="D206" s="283"/>
      <c r="E206" s="283"/>
      <c r="F206" s="283"/>
      <c r="G206" s="283"/>
      <c r="H206" s="283"/>
      <c r="I206" s="283"/>
      <c r="J206" s="283"/>
    </row>
    <row r="207" spans="1:10" ht="96.75" customHeight="1" x14ac:dyDescent="0.25">
      <c r="A207" s="231">
        <v>130</v>
      </c>
      <c r="B207" s="186" t="s">
        <v>420</v>
      </c>
      <c r="C207" s="231" t="s">
        <v>159</v>
      </c>
      <c r="D207" s="180" t="s">
        <v>392</v>
      </c>
      <c r="E207" s="231">
        <v>0</v>
      </c>
      <c r="F207" s="231">
        <v>0</v>
      </c>
      <c r="G207" s="231">
        <v>0</v>
      </c>
      <c r="H207" s="231">
        <v>0</v>
      </c>
      <c r="I207" s="231">
        <v>0</v>
      </c>
      <c r="J207" s="230"/>
    </row>
    <row r="208" spans="1:10" ht="84.75" customHeight="1" x14ac:dyDescent="0.25">
      <c r="A208" s="231">
        <v>131</v>
      </c>
      <c r="B208" s="186" t="s">
        <v>421</v>
      </c>
      <c r="C208" s="231" t="s">
        <v>387</v>
      </c>
      <c r="D208" s="187">
        <v>33000</v>
      </c>
      <c r="E208" s="231">
        <v>0</v>
      </c>
      <c r="F208" s="231">
        <v>0</v>
      </c>
      <c r="G208" s="231">
        <v>0</v>
      </c>
      <c r="H208" s="231">
        <v>0</v>
      </c>
      <c r="I208" s="231">
        <v>0</v>
      </c>
      <c r="J208" s="231"/>
    </row>
    <row r="209" spans="1:10" ht="81" customHeight="1" x14ac:dyDescent="0.25">
      <c r="A209" s="231">
        <v>132</v>
      </c>
      <c r="B209" s="186" t="s">
        <v>422</v>
      </c>
      <c r="C209" s="231" t="s">
        <v>387</v>
      </c>
      <c r="D209" s="187">
        <v>87200</v>
      </c>
      <c r="E209" s="231">
        <v>0</v>
      </c>
      <c r="F209" s="231">
        <v>0</v>
      </c>
      <c r="G209" s="231">
        <v>0</v>
      </c>
      <c r="H209" s="231">
        <v>0</v>
      </c>
      <c r="I209" s="231">
        <v>0</v>
      </c>
      <c r="J209" s="231"/>
    </row>
    <row r="210" spans="1:10" ht="54" customHeight="1" x14ac:dyDescent="0.25">
      <c r="A210" s="231">
        <v>133</v>
      </c>
      <c r="B210" s="186" t="s">
        <v>423</v>
      </c>
      <c r="C210" s="231" t="s">
        <v>163</v>
      </c>
      <c r="D210" s="231">
        <v>0</v>
      </c>
      <c r="E210" s="231">
        <v>0</v>
      </c>
      <c r="F210" s="231">
        <v>0</v>
      </c>
      <c r="G210" s="231">
        <v>0</v>
      </c>
      <c r="H210" s="231">
        <v>0</v>
      </c>
      <c r="I210" s="231">
        <v>0</v>
      </c>
      <c r="J210" s="231"/>
    </row>
    <row r="211" spans="1:10" ht="28.5" customHeight="1" x14ac:dyDescent="0.25">
      <c r="A211" s="301" t="s">
        <v>424</v>
      </c>
      <c r="B211" s="301"/>
      <c r="C211" s="301"/>
      <c r="D211" s="301"/>
      <c r="E211" s="301"/>
      <c r="F211" s="301"/>
      <c r="G211" s="301"/>
      <c r="H211" s="301"/>
      <c r="I211" s="301"/>
      <c r="J211" s="301"/>
    </row>
    <row r="212" spans="1:10" ht="18.75" customHeight="1" x14ac:dyDescent="0.25">
      <c r="A212" s="299" t="s">
        <v>389</v>
      </c>
      <c r="B212" s="299"/>
      <c r="C212" s="299"/>
      <c r="D212" s="299"/>
      <c r="E212" s="299"/>
      <c r="F212" s="299"/>
      <c r="G212" s="299"/>
      <c r="H212" s="299"/>
      <c r="I212" s="299"/>
      <c r="J212" s="299"/>
    </row>
    <row r="213" spans="1:10" ht="126" x14ac:dyDescent="0.25">
      <c r="A213" s="231">
        <v>134</v>
      </c>
      <c r="B213" s="18" t="s">
        <v>391</v>
      </c>
      <c r="C213" s="231" t="s">
        <v>158</v>
      </c>
      <c r="D213" s="231">
        <v>115.6</v>
      </c>
      <c r="E213" s="231">
        <v>107.2</v>
      </c>
      <c r="F213" s="231">
        <v>107.2</v>
      </c>
      <c r="G213" s="231">
        <v>107.2</v>
      </c>
      <c r="H213" s="231">
        <v>109.7</v>
      </c>
      <c r="I213" s="231">
        <v>107.2</v>
      </c>
      <c r="J213" s="231"/>
    </row>
    <row r="214" spans="1:10" ht="34.5" customHeight="1" x14ac:dyDescent="0.25">
      <c r="A214" s="231">
        <v>135</v>
      </c>
      <c r="B214" s="18" t="s">
        <v>385</v>
      </c>
      <c r="C214" s="231" t="s">
        <v>163</v>
      </c>
      <c r="D214" s="231">
        <v>7098</v>
      </c>
      <c r="E214" s="231">
        <v>200</v>
      </c>
      <c r="F214" s="231">
        <v>453</v>
      </c>
      <c r="G214" s="231">
        <v>230</v>
      </c>
      <c r="H214" s="231">
        <v>2050</v>
      </c>
      <c r="I214" s="231">
        <v>2000</v>
      </c>
      <c r="J214" s="232"/>
    </row>
    <row r="215" spans="1:10" ht="94.5" x14ac:dyDescent="0.25">
      <c r="A215" s="182">
        <v>136</v>
      </c>
      <c r="B215" s="18" t="s">
        <v>386</v>
      </c>
      <c r="C215" s="231" t="s">
        <v>387</v>
      </c>
      <c r="D215" s="231">
        <v>105.9</v>
      </c>
      <c r="E215" s="231">
        <v>105.9</v>
      </c>
      <c r="F215" s="231">
        <v>17.3</v>
      </c>
      <c r="G215" s="231">
        <v>105.9</v>
      </c>
      <c r="H215" s="231">
        <v>36.01</v>
      </c>
      <c r="I215" s="231">
        <v>105.9</v>
      </c>
      <c r="J215" s="231"/>
    </row>
    <row r="216" spans="1:10" ht="15.75" customHeight="1" x14ac:dyDescent="0.25">
      <c r="A216" s="299" t="s">
        <v>388</v>
      </c>
      <c r="B216" s="299"/>
      <c r="C216" s="299"/>
      <c r="D216" s="299"/>
      <c r="E216" s="299"/>
      <c r="F216" s="299"/>
      <c r="G216" s="299"/>
      <c r="H216" s="299"/>
      <c r="I216" s="299"/>
      <c r="J216" s="299"/>
    </row>
    <row r="217" spans="1:10" ht="82.5" customHeight="1" x14ac:dyDescent="0.25">
      <c r="A217" s="231">
        <v>137</v>
      </c>
      <c r="B217" s="181" t="s">
        <v>390</v>
      </c>
      <c r="C217" s="231" t="s">
        <v>158</v>
      </c>
      <c r="D217" s="231">
        <v>33</v>
      </c>
      <c r="E217" s="231" t="s">
        <v>392</v>
      </c>
      <c r="F217" s="231">
        <v>8.6999999999999993</v>
      </c>
      <c r="G217" s="231" t="s">
        <v>392</v>
      </c>
      <c r="H217" s="231">
        <v>9.8000000000000007</v>
      </c>
      <c r="I217" s="231" t="s">
        <v>392</v>
      </c>
      <c r="J217" s="231"/>
    </row>
    <row r="218" spans="1:10" ht="85.5" customHeight="1" x14ac:dyDescent="0.25">
      <c r="A218" s="231">
        <v>138</v>
      </c>
      <c r="B218" s="181" t="s">
        <v>425</v>
      </c>
      <c r="C218" s="231" t="s">
        <v>158</v>
      </c>
      <c r="D218" s="231">
        <v>2.5</v>
      </c>
      <c r="E218" s="231" t="s">
        <v>392</v>
      </c>
      <c r="F218" s="35">
        <v>1</v>
      </c>
      <c r="G218" s="231" t="s">
        <v>392</v>
      </c>
      <c r="H218" s="231">
        <v>0.6</v>
      </c>
      <c r="I218" s="231" t="s">
        <v>392</v>
      </c>
      <c r="J218" s="231"/>
    </row>
    <row r="219" spans="1:10" ht="63.75" customHeight="1" x14ac:dyDescent="0.25">
      <c r="A219" s="231">
        <v>139</v>
      </c>
      <c r="B219" s="181" t="s">
        <v>426</v>
      </c>
      <c r="C219" s="231" t="s">
        <v>158</v>
      </c>
      <c r="D219" s="231">
        <v>4.4000000000000004</v>
      </c>
      <c r="E219" s="231" t="s">
        <v>392</v>
      </c>
      <c r="F219" s="231">
        <v>6.5</v>
      </c>
      <c r="G219" s="231" t="s">
        <v>392</v>
      </c>
      <c r="H219" s="231">
        <v>6.2</v>
      </c>
      <c r="I219" s="231" t="s">
        <v>392</v>
      </c>
      <c r="J219" s="233"/>
    </row>
    <row r="220" spans="1:10" ht="84.75" customHeight="1" x14ac:dyDescent="0.25">
      <c r="A220" s="182">
        <v>140</v>
      </c>
      <c r="B220" s="181" t="s">
        <v>427</v>
      </c>
      <c r="C220" s="231" t="s">
        <v>158</v>
      </c>
      <c r="D220" s="231">
        <v>8</v>
      </c>
      <c r="E220" s="231" t="s">
        <v>392</v>
      </c>
      <c r="F220" s="231">
        <v>30.1</v>
      </c>
      <c r="G220" s="231" t="s">
        <v>392</v>
      </c>
      <c r="H220" s="231">
        <v>18.5</v>
      </c>
      <c r="I220" s="231" t="s">
        <v>392</v>
      </c>
      <c r="J220" s="233"/>
    </row>
    <row r="221" spans="1:10" ht="126.75" customHeight="1" x14ac:dyDescent="0.25">
      <c r="A221" s="182">
        <v>141</v>
      </c>
      <c r="B221" s="181" t="s">
        <v>428</v>
      </c>
      <c r="C221" s="231" t="s">
        <v>158</v>
      </c>
      <c r="D221" s="231">
        <v>40</v>
      </c>
      <c r="E221" s="231" t="s">
        <v>392</v>
      </c>
      <c r="F221" s="231">
        <v>2.8</v>
      </c>
      <c r="G221" s="231" t="s">
        <v>392</v>
      </c>
      <c r="H221" s="231">
        <v>4.7</v>
      </c>
      <c r="I221" s="231" t="s">
        <v>392</v>
      </c>
      <c r="J221" s="233"/>
    </row>
    <row r="222" spans="1:10" ht="129" customHeight="1" x14ac:dyDescent="0.25">
      <c r="A222" s="231">
        <v>142</v>
      </c>
      <c r="B222" s="181" t="s">
        <v>429</v>
      </c>
      <c r="C222" s="231" t="s">
        <v>158</v>
      </c>
      <c r="D222" s="231">
        <v>45</v>
      </c>
      <c r="E222" s="231" t="s">
        <v>392</v>
      </c>
      <c r="F222" s="231">
        <v>20.5</v>
      </c>
      <c r="G222" s="231" t="s">
        <v>392</v>
      </c>
      <c r="H222" s="231">
        <v>52.6</v>
      </c>
      <c r="I222" s="231" t="s">
        <v>392</v>
      </c>
      <c r="J222" s="233"/>
    </row>
    <row r="223" spans="1:10" ht="143.25" customHeight="1" x14ac:dyDescent="0.25">
      <c r="A223" s="231">
        <v>143</v>
      </c>
      <c r="B223" s="181" t="s">
        <v>430</v>
      </c>
      <c r="C223" s="231" t="s">
        <v>158</v>
      </c>
      <c r="D223" s="231">
        <v>100</v>
      </c>
      <c r="E223" s="231" t="s">
        <v>392</v>
      </c>
      <c r="F223" s="231">
        <v>89</v>
      </c>
      <c r="G223" s="231" t="s">
        <v>392</v>
      </c>
      <c r="H223" s="231">
        <v>103.43600000000001</v>
      </c>
      <c r="I223" s="231" t="s">
        <v>392</v>
      </c>
      <c r="J223" s="232"/>
    </row>
    <row r="224" spans="1:10" ht="141.75" x14ac:dyDescent="0.25">
      <c r="A224" s="231">
        <v>144</v>
      </c>
      <c r="B224" s="181" t="s">
        <v>431</v>
      </c>
      <c r="C224" s="231" t="s">
        <v>158</v>
      </c>
      <c r="D224" s="231">
        <v>3</v>
      </c>
      <c r="E224" s="231" t="s">
        <v>392</v>
      </c>
      <c r="F224" s="231">
        <v>0</v>
      </c>
      <c r="G224" s="231" t="s">
        <v>392</v>
      </c>
      <c r="H224" s="231">
        <v>1</v>
      </c>
      <c r="I224" s="231" t="s">
        <v>392</v>
      </c>
      <c r="J224" s="232"/>
    </row>
    <row r="225" spans="1:10" ht="15.75" customHeight="1" x14ac:dyDescent="0.25">
      <c r="A225" s="299" t="s">
        <v>438</v>
      </c>
      <c r="B225" s="299"/>
      <c r="C225" s="299"/>
      <c r="D225" s="299"/>
      <c r="E225" s="299"/>
      <c r="F225" s="299"/>
      <c r="G225" s="299"/>
      <c r="H225" s="299"/>
      <c r="I225" s="299"/>
      <c r="J225" s="299"/>
    </row>
    <row r="226" spans="1:10" ht="201.75" customHeight="1" x14ac:dyDescent="0.25">
      <c r="A226" s="231">
        <v>145</v>
      </c>
      <c r="B226" s="181" t="s">
        <v>439</v>
      </c>
      <c r="C226" s="231" t="s">
        <v>158</v>
      </c>
      <c r="D226" s="231">
        <v>33.29</v>
      </c>
      <c r="E226" s="231" t="s">
        <v>392</v>
      </c>
      <c r="F226" s="231">
        <v>33.28</v>
      </c>
      <c r="G226" s="231" t="s">
        <v>392</v>
      </c>
      <c r="H226" s="231" t="s">
        <v>392</v>
      </c>
      <c r="I226" s="231" t="s">
        <v>392</v>
      </c>
      <c r="J226" s="232"/>
    </row>
    <row r="227" spans="1:10" ht="53.25" customHeight="1" x14ac:dyDescent="0.25">
      <c r="A227" s="231">
        <v>146</v>
      </c>
      <c r="B227" s="181" t="s">
        <v>440</v>
      </c>
      <c r="C227" s="231" t="s">
        <v>163</v>
      </c>
      <c r="D227" s="231">
        <v>554.23</v>
      </c>
      <c r="E227" s="231">
        <v>510.19</v>
      </c>
      <c r="F227" s="231">
        <v>530.22</v>
      </c>
      <c r="G227" s="231">
        <v>524.97</v>
      </c>
      <c r="H227" s="231">
        <v>505.3</v>
      </c>
      <c r="I227" s="231">
        <v>539.75</v>
      </c>
      <c r="J227" s="232"/>
    </row>
    <row r="228" spans="1:10" ht="65.25" customHeight="1" x14ac:dyDescent="0.25">
      <c r="A228" s="231">
        <v>147</v>
      </c>
      <c r="B228" s="181" t="s">
        <v>441</v>
      </c>
      <c r="C228" s="231" t="s">
        <v>163</v>
      </c>
      <c r="D228" s="231">
        <v>2320</v>
      </c>
      <c r="E228" s="231">
        <v>770</v>
      </c>
      <c r="F228" s="231">
        <v>824</v>
      </c>
      <c r="G228" s="231">
        <v>1300</v>
      </c>
      <c r="H228" s="231">
        <v>1773</v>
      </c>
      <c r="I228" s="231">
        <v>1910</v>
      </c>
      <c r="J228" s="232"/>
    </row>
    <row r="229" spans="1:10" ht="409.6" customHeight="1" x14ac:dyDescent="0.25">
      <c r="A229" s="231">
        <v>148</v>
      </c>
      <c r="B229" s="181" t="s">
        <v>442</v>
      </c>
      <c r="C229" s="231" t="s">
        <v>163</v>
      </c>
      <c r="D229" s="231">
        <v>1</v>
      </c>
      <c r="E229" s="231" t="s">
        <v>392</v>
      </c>
      <c r="F229" s="231" t="s">
        <v>392</v>
      </c>
      <c r="G229" s="231" t="s">
        <v>392</v>
      </c>
      <c r="H229" s="231" t="s">
        <v>392</v>
      </c>
      <c r="I229" s="231" t="s">
        <v>392</v>
      </c>
      <c r="J229" s="232"/>
    </row>
    <row r="230" spans="1:10" ht="31.5" customHeight="1" x14ac:dyDescent="0.25">
      <c r="A230" s="299" t="s">
        <v>443</v>
      </c>
      <c r="B230" s="299"/>
      <c r="C230" s="299"/>
      <c r="D230" s="299"/>
      <c r="E230" s="299"/>
      <c r="F230" s="299"/>
      <c r="G230" s="299"/>
      <c r="H230" s="299"/>
      <c r="I230" s="299"/>
      <c r="J230" s="299"/>
    </row>
    <row r="231" spans="1:10" ht="72" customHeight="1" x14ac:dyDescent="0.25">
      <c r="A231" s="231">
        <v>149</v>
      </c>
      <c r="B231" s="181" t="s">
        <v>444</v>
      </c>
      <c r="C231" s="231" t="s">
        <v>445</v>
      </c>
      <c r="D231" s="231">
        <v>328.3</v>
      </c>
      <c r="E231" s="231">
        <v>327.3</v>
      </c>
      <c r="F231" s="231">
        <v>328</v>
      </c>
      <c r="G231" s="231">
        <v>327.60000000000002</v>
      </c>
      <c r="H231" s="231">
        <v>330.2</v>
      </c>
      <c r="I231" s="231">
        <v>328</v>
      </c>
      <c r="J231" s="232"/>
    </row>
    <row r="232" spans="1:10" ht="48.75" customHeight="1" x14ac:dyDescent="0.25">
      <c r="A232" s="231">
        <v>150</v>
      </c>
      <c r="B232" s="181" t="s">
        <v>446</v>
      </c>
      <c r="C232" s="231" t="s">
        <v>163</v>
      </c>
      <c r="D232" s="231">
        <v>48</v>
      </c>
      <c r="E232" s="231">
        <v>12</v>
      </c>
      <c r="F232" s="231">
        <v>5</v>
      </c>
      <c r="G232" s="231">
        <v>24</v>
      </c>
      <c r="H232" s="231">
        <v>11</v>
      </c>
      <c r="I232" s="231">
        <v>36</v>
      </c>
      <c r="J232" s="232"/>
    </row>
    <row r="233" spans="1:10" ht="69" customHeight="1" x14ac:dyDescent="0.25">
      <c r="A233" s="231">
        <v>151</v>
      </c>
      <c r="B233" s="181" t="s">
        <v>447</v>
      </c>
      <c r="C233" s="231" t="s">
        <v>163</v>
      </c>
      <c r="D233" s="231">
        <v>180</v>
      </c>
      <c r="E233" s="231">
        <v>172</v>
      </c>
      <c r="F233" s="231">
        <v>172</v>
      </c>
      <c r="G233" s="231">
        <v>175</v>
      </c>
      <c r="H233" s="231">
        <v>175</v>
      </c>
      <c r="I233" s="231">
        <v>178</v>
      </c>
      <c r="J233" s="232"/>
    </row>
    <row r="234" spans="1:10" ht="160.5" customHeight="1" x14ac:dyDescent="0.25">
      <c r="A234" s="231">
        <v>152</v>
      </c>
      <c r="B234" s="181" t="s">
        <v>448</v>
      </c>
      <c r="C234" s="231" t="s">
        <v>163</v>
      </c>
      <c r="D234" s="231">
        <v>362</v>
      </c>
      <c r="E234" s="231">
        <v>347</v>
      </c>
      <c r="F234" s="231">
        <v>347</v>
      </c>
      <c r="G234" s="231">
        <v>352</v>
      </c>
      <c r="H234" s="231">
        <v>352</v>
      </c>
      <c r="I234" s="231">
        <v>357</v>
      </c>
      <c r="J234" s="232"/>
    </row>
    <row r="235" spans="1:10" ht="113.25" customHeight="1" x14ac:dyDescent="0.25">
      <c r="A235" s="231">
        <v>153</v>
      </c>
      <c r="B235" s="181" t="s">
        <v>449</v>
      </c>
      <c r="C235" s="231" t="s">
        <v>163</v>
      </c>
      <c r="D235" s="231">
        <v>0</v>
      </c>
      <c r="E235" s="231">
        <v>0</v>
      </c>
      <c r="F235" s="231">
        <v>0</v>
      </c>
      <c r="G235" s="231">
        <v>0</v>
      </c>
      <c r="H235" s="231">
        <v>0</v>
      </c>
      <c r="I235" s="231">
        <v>0</v>
      </c>
      <c r="J235" s="232"/>
    </row>
    <row r="236" spans="1:10" ht="111" customHeight="1" x14ac:dyDescent="0.25">
      <c r="A236" s="182">
        <v>154</v>
      </c>
      <c r="B236" s="181" t="s">
        <v>450</v>
      </c>
      <c r="C236" s="231" t="s">
        <v>163</v>
      </c>
      <c r="D236" s="231">
        <v>5</v>
      </c>
      <c r="E236" s="231">
        <v>5</v>
      </c>
      <c r="F236" s="231">
        <v>0</v>
      </c>
      <c r="G236" s="231">
        <v>5</v>
      </c>
      <c r="H236" s="231">
        <v>0</v>
      </c>
      <c r="I236" s="231">
        <v>5</v>
      </c>
      <c r="J236" s="232"/>
    </row>
    <row r="237" spans="1:10" ht="110.25" customHeight="1" x14ac:dyDescent="0.25">
      <c r="A237" s="231">
        <v>155</v>
      </c>
      <c r="B237" s="181" t="s">
        <v>451</v>
      </c>
      <c r="C237" s="231" t="s">
        <v>163</v>
      </c>
      <c r="D237" s="231">
        <v>10</v>
      </c>
      <c r="E237" s="231">
        <v>0</v>
      </c>
      <c r="F237" s="231">
        <v>8</v>
      </c>
      <c r="G237" s="231">
        <v>5</v>
      </c>
      <c r="H237" s="231">
        <v>29</v>
      </c>
      <c r="I237" s="231">
        <v>10</v>
      </c>
      <c r="J237" s="232"/>
    </row>
    <row r="238" spans="1:10" ht="67.5" customHeight="1" x14ac:dyDescent="0.25">
      <c r="A238" s="231">
        <v>156</v>
      </c>
      <c r="B238" s="181" t="s">
        <v>452</v>
      </c>
      <c r="C238" s="231" t="s">
        <v>453</v>
      </c>
      <c r="D238" s="231">
        <v>13561</v>
      </c>
      <c r="E238" s="231">
        <v>13424</v>
      </c>
      <c r="F238" s="231">
        <v>13424</v>
      </c>
      <c r="G238" s="231">
        <v>13454</v>
      </c>
      <c r="H238" s="231">
        <v>13454</v>
      </c>
      <c r="I238" s="231">
        <v>13494</v>
      </c>
      <c r="J238" s="232"/>
    </row>
    <row r="239" spans="1:10" ht="70.5" customHeight="1" x14ac:dyDescent="0.25">
      <c r="A239" s="231">
        <v>157</v>
      </c>
      <c r="B239" s="181" t="s">
        <v>454</v>
      </c>
      <c r="C239" s="231" t="s">
        <v>455</v>
      </c>
      <c r="D239" s="231">
        <v>3669</v>
      </c>
      <c r="E239" s="231">
        <v>3619</v>
      </c>
      <c r="F239" s="231">
        <v>3619</v>
      </c>
      <c r="G239" s="231">
        <v>3634</v>
      </c>
      <c r="H239" s="231">
        <v>3642</v>
      </c>
      <c r="I239" s="231">
        <v>3649</v>
      </c>
      <c r="J239" s="232"/>
    </row>
    <row r="240" spans="1:10" ht="144.75" customHeight="1" x14ac:dyDescent="0.25">
      <c r="A240" s="231">
        <v>158</v>
      </c>
      <c r="B240" s="181" t="s">
        <v>456</v>
      </c>
      <c r="C240" s="231" t="s">
        <v>163</v>
      </c>
      <c r="D240" s="231">
        <v>120</v>
      </c>
      <c r="E240" s="231">
        <v>112</v>
      </c>
      <c r="F240" s="231">
        <v>112</v>
      </c>
      <c r="G240" s="231">
        <v>116</v>
      </c>
      <c r="H240" s="231">
        <v>116</v>
      </c>
      <c r="I240" s="231">
        <v>118</v>
      </c>
      <c r="J240" s="232"/>
    </row>
    <row r="241" spans="1:10" ht="99.75" customHeight="1" x14ac:dyDescent="0.25">
      <c r="A241" s="231">
        <v>159</v>
      </c>
      <c r="B241" s="181" t="s">
        <v>457</v>
      </c>
      <c r="C241" s="231" t="s">
        <v>163</v>
      </c>
      <c r="D241" s="231">
        <v>400</v>
      </c>
      <c r="E241" s="231">
        <v>40</v>
      </c>
      <c r="F241" s="231">
        <v>40</v>
      </c>
      <c r="G241" s="231">
        <v>160</v>
      </c>
      <c r="H241" s="231">
        <v>160</v>
      </c>
      <c r="I241" s="231">
        <v>280</v>
      </c>
      <c r="J241" s="232"/>
    </row>
    <row r="242" spans="1:10" ht="88.5" customHeight="1" x14ac:dyDescent="0.25">
      <c r="A242" s="231">
        <v>160</v>
      </c>
      <c r="B242" s="181" t="s">
        <v>503</v>
      </c>
      <c r="C242" s="231" t="s">
        <v>163</v>
      </c>
      <c r="D242" s="231">
        <v>35</v>
      </c>
      <c r="E242" s="231">
        <v>8</v>
      </c>
      <c r="F242" s="231">
        <v>8</v>
      </c>
      <c r="G242" s="231">
        <v>17</v>
      </c>
      <c r="H242" s="231">
        <v>17</v>
      </c>
      <c r="I242" s="231">
        <v>26</v>
      </c>
      <c r="J242" s="232"/>
    </row>
    <row r="243" spans="1:10" ht="39.75" customHeight="1" x14ac:dyDescent="0.25">
      <c r="A243" s="301" t="s">
        <v>395</v>
      </c>
      <c r="B243" s="301"/>
      <c r="C243" s="301"/>
      <c r="D243" s="301"/>
      <c r="E243" s="301"/>
      <c r="F243" s="301"/>
      <c r="G243" s="301"/>
      <c r="H243" s="301"/>
      <c r="I243" s="301"/>
      <c r="J243" s="301"/>
    </row>
    <row r="244" spans="1:10" x14ac:dyDescent="0.25">
      <c r="A244" s="283" t="s">
        <v>246</v>
      </c>
      <c r="B244" s="283"/>
      <c r="C244" s="283"/>
      <c r="D244" s="283"/>
      <c r="E244" s="283"/>
      <c r="F244" s="283"/>
      <c r="G244" s="283"/>
      <c r="H244" s="283"/>
      <c r="I244" s="283"/>
      <c r="J244" s="283"/>
    </row>
    <row r="245" spans="1:10" ht="173.25" x14ac:dyDescent="0.25">
      <c r="A245" s="231">
        <v>161</v>
      </c>
      <c r="B245" s="181" t="s">
        <v>247</v>
      </c>
      <c r="C245" s="231" t="s">
        <v>163</v>
      </c>
      <c r="D245" s="231">
        <v>240</v>
      </c>
      <c r="E245" s="231">
        <v>80</v>
      </c>
      <c r="F245" s="231">
        <v>54</v>
      </c>
      <c r="G245" s="231">
        <v>47</v>
      </c>
      <c r="H245" s="231">
        <v>71</v>
      </c>
      <c r="I245" s="231">
        <v>53</v>
      </c>
      <c r="J245" s="231"/>
    </row>
    <row r="246" spans="1:10" ht="78.75" x14ac:dyDescent="0.25">
      <c r="A246" s="231">
        <v>162</v>
      </c>
      <c r="B246" s="186" t="s">
        <v>248</v>
      </c>
      <c r="C246" s="231" t="s">
        <v>163</v>
      </c>
      <c r="D246" s="231">
        <v>1298</v>
      </c>
      <c r="E246" s="231">
        <v>1298</v>
      </c>
      <c r="F246" s="231">
        <v>1298</v>
      </c>
      <c r="G246" s="231">
        <v>1298</v>
      </c>
      <c r="H246" s="231">
        <v>1298</v>
      </c>
      <c r="I246" s="231">
        <v>1298</v>
      </c>
      <c r="J246" s="231"/>
    </row>
    <row r="247" spans="1:10" ht="94.5" x14ac:dyDescent="0.25">
      <c r="A247" s="179">
        <v>163</v>
      </c>
      <c r="B247" s="186" t="s">
        <v>249</v>
      </c>
      <c r="C247" s="179" t="s">
        <v>163</v>
      </c>
      <c r="D247" s="179">
        <v>610</v>
      </c>
      <c r="E247" s="179">
        <v>136</v>
      </c>
      <c r="F247" s="179">
        <v>58</v>
      </c>
      <c r="G247" s="231">
        <v>145</v>
      </c>
      <c r="H247" s="231">
        <v>143</v>
      </c>
      <c r="I247" s="179">
        <v>165</v>
      </c>
      <c r="J247" s="179"/>
    </row>
    <row r="248" spans="1:10" ht="109.5" customHeight="1" x14ac:dyDescent="0.25">
      <c r="A248" s="179">
        <v>164</v>
      </c>
      <c r="B248" s="186" t="s">
        <v>250</v>
      </c>
      <c r="C248" s="179" t="s">
        <v>163</v>
      </c>
      <c r="D248" s="179">
        <v>5500</v>
      </c>
      <c r="E248" s="179">
        <v>1375</v>
      </c>
      <c r="F248" s="179">
        <v>958</v>
      </c>
      <c r="G248" s="231">
        <v>1375</v>
      </c>
      <c r="H248" s="231">
        <v>2411</v>
      </c>
      <c r="I248" s="179">
        <v>1375</v>
      </c>
      <c r="J248" s="18"/>
    </row>
    <row r="249" spans="1:10" ht="141.75" x14ac:dyDescent="0.25">
      <c r="A249" s="182">
        <v>165</v>
      </c>
      <c r="B249" s="186" t="s">
        <v>251</v>
      </c>
      <c r="C249" s="179" t="s">
        <v>163</v>
      </c>
      <c r="D249" s="179">
        <v>7000</v>
      </c>
      <c r="E249" s="179">
        <v>1750</v>
      </c>
      <c r="F249" s="179">
        <v>1750</v>
      </c>
      <c r="G249" s="231">
        <v>1750</v>
      </c>
      <c r="H249" s="231">
        <v>1753</v>
      </c>
      <c r="I249" s="179">
        <v>1750</v>
      </c>
      <c r="J249" s="18"/>
    </row>
    <row r="250" spans="1:10" x14ac:dyDescent="0.25">
      <c r="A250" s="283" t="s">
        <v>513</v>
      </c>
      <c r="B250" s="283"/>
      <c r="C250" s="283"/>
      <c r="D250" s="283"/>
      <c r="E250" s="283"/>
      <c r="F250" s="283"/>
      <c r="G250" s="283"/>
      <c r="H250" s="283"/>
      <c r="I250" s="283"/>
      <c r="J250" s="283"/>
    </row>
    <row r="251" spans="1:10" ht="175.5" customHeight="1" x14ac:dyDescent="0.25">
      <c r="A251" s="179">
        <v>166</v>
      </c>
      <c r="B251" s="181" t="s">
        <v>167</v>
      </c>
      <c r="C251" s="179" t="s">
        <v>158</v>
      </c>
      <c r="D251" s="179" t="s">
        <v>252</v>
      </c>
      <c r="E251" s="179" t="s">
        <v>252</v>
      </c>
      <c r="F251" s="179">
        <v>0</v>
      </c>
      <c r="G251" s="231" t="s">
        <v>252</v>
      </c>
      <c r="H251" s="231">
        <v>2.9999999999999997E-4</v>
      </c>
      <c r="I251" s="179" t="s">
        <v>252</v>
      </c>
      <c r="J251" s="203"/>
    </row>
    <row r="252" spans="1:10" x14ac:dyDescent="0.25">
      <c r="A252" s="283" t="s">
        <v>514</v>
      </c>
      <c r="B252" s="283"/>
      <c r="C252" s="283"/>
      <c r="D252" s="283"/>
      <c r="E252" s="283"/>
      <c r="F252" s="283"/>
      <c r="G252" s="283"/>
      <c r="H252" s="283"/>
      <c r="I252" s="283"/>
      <c r="J252" s="283"/>
    </row>
    <row r="253" spans="1:10" x14ac:dyDescent="0.25">
      <c r="A253" s="289" t="s">
        <v>362</v>
      </c>
      <c r="B253" s="289"/>
      <c r="C253" s="289"/>
      <c r="D253" s="289"/>
      <c r="E253" s="289"/>
      <c r="F253" s="289"/>
      <c r="G253" s="289"/>
      <c r="H253" s="289"/>
      <c r="I253" s="289"/>
      <c r="J253" s="289"/>
    </row>
    <row r="254" spans="1:10" x14ac:dyDescent="0.25">
      <c r="A254" s="299" t="s">
        <v>374</v>
      </c>
      <c r="B254" s="299"/>
      <c r="C254" s="299"/>
      <c r="D254" s="299"/>
      <c r="E254" s="299"/>
      <c r="F254" s="299"/>
      <c r="G254" s="299"/>
      <c r="H254" s="299"/>
      <c r="I254" s="299"/>
      <c r="J254" s="299"/>
    </row>
    <row r="255" spans="1:10" x14ac:dyDescent="0.25">
      <c r="A255" s="289" t="s">
        <v>362</v>
      </c>
      <c r="B255" s="289"/>
      <c r="C255" s="289"/>
      <c r="D255" s="289"/>
      <c r="E255" s="289"/>
      <c r="F255" s="289"/>
      <c r="G255" s="289"/>
      <c r="H255" s="289"/>
      <c r="I255" s="289"/>
      <c r="J255" s="289"/>
    </row>
    <row r="256" spans="1:10" ht="55.5" customHeight="1" x14ac:dyDescent="0.25">
      <c r="A256" s="301" t="s">
        <v>458</v>
      </c>
      <c r="B256" s="301"/>
      <c r="C256" s="301"/>
      <c r="D256" s="301"/>
      <c r="E256" s="301"/>
      <c r="F256" s="301"/>
      <c r="G256" s="301"/>
      <c r="H256" s="301"/>
      <c r="I256" s="301"/>
      <c r="J256" s="301"/>
    </row>
    <row r="257" spans="1:10" ht="39.75" customHeight="1" x14ac:dyDescent="0.25">
      <c r="A257" s="321" t="s">
        <v>459</v>
      </c>
      <c r="B257" s="321"/>
      <c r="C257" s="321"/>
      <c r="D257" s="321"/>
      <c r="E257" s="321"/>
      <c r="F257" s="321"/>
      <c r="G257" s="321"/>
      <c r="H257" s="321"/>
      <c r="I257" s="321"/>
      <c r="J257" s="321"/>
    </row>
    <row r="258" spans="1:10" ht="32.25" customHeight="1" x14ac:dyDescent="0.25">
      <c r="A258" s="231">
        <v>167</v>
      </c>
      <c r="B258" s="181" t="s">
        <v>460</v>
      </c>
      <c r="C258" s="231" t="s">
        <v>162</v>
      </c>
      <c r="D258" s="231">
        <v>1200</v>
      </c>
      <c r="E258" s="231">
        <v>0</v>
      </c>
      <c r="F258" s="22">
        <v>240000</v>
      </c>
      <c r="G258" s="231">
        <v>0</v>
      </c>
      <c r="H258" s="231">
        <v>0</v>
      </c>
      <c r="I258" s="231">
        <v>0</v>
      </c>
      <c r="J258" s="18"/>
    </row>
    <row r="259" spans="1:10" ht="33" customHeight="1" x14ac:dyDescent="0.25">
      <c r="A259" s="231">
        <v>168</v>
      </c>
      <c r="B259" s="181" t="s">
        <v>460</v>
      </c>
      <c r="C259" s="231" t="s">
        <v>162</v>
      </c>
      <c r="D259" s="231">
        <v>1380</v>
      </c>
      <c r="E259" s="231">
        <v>600</v>
      </c>
      <c r="F259" s="231">
        <v>600</v>
      </c>
      <c r="G259" s="231">
        <v>600</v>
      </c>
      <c r="H259" s="231">
        <v>600</v>
      </c>
      <c r="I259" s="231">
        <v>90</v>
      </c>
      <c r="J259" s="18"/>
    </row>
    <row r="260" spans="1:10" ht="33" customHeight="1" x14ac:dyDescent="0.25">
      <c r="A260" s="231">
        <v>169</v>
      </c>
      <c r="B260" s="181" t="s">
        <v>461</v>
      </c>
      <c r="C260" s="231" t="s">
        <v>462</v>
      </c>
      <c r="D260" s="231">
        <v>5400</v>
      </c>
      <c r="E260" s="231">
        <v>1500</v>
      </c>
      <c r="F260" s="231">
        <v>1500</v>
      </c>
      <c r="G260" s="231">
        <v>1500</v>
      </c>
      <c r="H260" s="231">
        <v>1500</v>
      </c>
      <c r="I260" s="231">
        <v>1200</v>
      </c>
      <c r="J260" s="18"/>
    </row>
    <row r="261" spans="1:10" ht="33" customHeight="1" x14ac:dyDescent="0.25">
      <c r="A261" s="231">
        <v>170</v>
      </c>
      <c r="B261" s="181" t="s">
        <v>463</v>
      </c>
      <c r="C261" s="231" t="s">
        <v>462</v>
      </c>
      <c r="D261" s="231">
        <v>0</v>
      </c>
      <c r="E261" s="231">
        <v>0</v>
      </c>
      <c r="F261" s="231">
        <v>0</v>
      </c>
      <c r="G261" s="231">
        <v>0</v>
      </c>
      <c r="H261" s="231">
        <v>0</v>
      </c>
      <c r="I261" s="231">
        <v>0</v>
      </c>
      <c r="J261" s="18"/>
    </row>
    <row r="262" spans="1:10" ht="33" customHeight="1" x14ac:dyDescent="0.25">
      <c r="A262" s="231">
        <v>171</v>
      </c>
      <c r="B262" s="181" t="s">
        <v>464</v>
      </c>
      <c r="C262" s="231" t="s">
        <v>465</v>
      </c>
      <c r="D262" s="231">
        <v>1959</v>
      </c>
      <c r="E262" s="231">
        <v>534</v>
      </c>
      <c r="F262" s="231">
        <v>534</v>
      </c>
      <c r="G262" s="231">
        <v>475</v>
      </c>
      <c r="H262" s="231">
        <v>475</v>
      </c>
      <c r="I262" s="231">
        <v>475</v>
      </c>
      <c r="J262" s="18"/>
    </row>
    <row r="263" spans="1:10" ht="33" customHeight="1" x14ac:dyDescent="0.25">
      <c r="A263" s="231">
        <v>172</v>
      </c>
      <c r="B263" s="181" t="s">
        <v>466</v>
      </c>
      <c r="C263" s="231" t="s">
        <v>162</v>
      </c>
      <c r="D263" s="231">
        <v>0</v>
      </c>
      <c r="E263" s="231">
        <v>0</v>
      </c>
      <c r="F263" s="231">
        <v>0</v>
      </c>
      <c r="G263" s="231">
        <v>0</v>
      </c>
      <c r="H263" s="231">
        <v>0</v>
      </c>
      <c r="I263" s="231">
        <v>0</v>
      </c>
      <c r="J263" s="18"/>
    </row>
    <row r="264" spans="1:10" ht="33" customHeight="1" x14ac:dyDescent="0.25">
      <c r="A264" s="231">
        <v>173</v>
      </c>
      <c r="B264" s="181" t="s">
        <v>467</v>
      </c>
      <c r="C264" s="231" t="s">
        <v>163</v>
      </c>
      <c r="D264" s="231">
        <v>0</v>
      </c>
      <c r="E264" s="231">
        <v>0</v>
      </c>
      <c r="F264" s="231">
        <v>0</v>
      </c>
      <c r="G264" s="231">
        <v>0</v>
      </c>
      <c r="H264" s="231">
        <v>0</v>
      </c>
      <c r="I264" s="231">
        <v>0</v>
      </c>
      <c r="J264" s="18"/>
    </row>
    <row r="265" spans="1:10" ht="66" customHeight="1" x14ac:dyDescent="0.25">
      <c r="A265" s="231">
        <v>174</v>
      </c>
      <c r="B265" s="181" t="s">
        <v>468</v>
      </c>
      <c r="C265" s="231" t="s">
        <v>163</v>
      </c>
      <c r="D265" s="231">
        <v>27</v>
      </c>
      <c r="E265" s="231">
        <v>0</v>
      </c>
      <c r="F265" s="231">
        <v>0</v>
      </c>
      <c r="G265" s="231">
        <v>27</v>
      </c>
      <c r="H265" s="231">
        <v>27</v>
      </c>
      <c r="I265" s="231">
        <v>0</v>
      </c>
      <c r="J265" s="18"/>
    </row>
    <row r="266" spans="1:10" ht="48.75" customHeight="1" x14ac:dyDescent="0.25">
      <c r="A266" s="182">
        <v>175</v>
      </c>
      <c r="B266" s="181" t="s">
        <v>469</v>
      </c>
      <c r="C266" s="231" t="s">
        <v>163</v>
      </c>
      <c r="D266" s="231">
        <v>140</v>
      </c>
      <c r="E266" s="231">
        <v>47</v>
      </c>
      <c r="F266" s="231">
        <v>47</v>
      </c>
      <c r="G266" s="231">
        <v>93</v>
      </c>
      <c r="H266" s="231">
        <v>93</v>
      </c>
      <c r="I266" s="231">
        <v>0</v>
      </c>
      <c r="J266" s="18"/>
    </row>
    <row r="267" spans="1:10" ht="17.25" customHeight="1" x14ac:dyDescent="0.25">
      <c r="A267" s="321" t="s">
        <v>470</v>
      </c>
      <c r="B267" s="321"/>
      <c r="C267" s="321"/>
      <c r="D267" s="321"/>
      <c r="E267" s="321"/>
      <c r="F267" s="321"/>
      <c r="G267" s="321"/>
      <c r="H267" s="321"/>
      <c r="I267" s="321"/>
      <c r="J267" s="321"/>
    </row>
    <row r="268" spans="1:10" ht="116.25" customHeight="1" x14ac:dyDescent="0.25">
      <c r="A268" s="231">
        <v>176</v>
      </c>
      <c r="B268" s="181" t="s">
        <v>471</v>
      </c>
      <c r="C268" s="231" t="s">
        <v>163</v>
      </c>
      <c r="D268" s="231">
        <v>120</v>
      </c>
      <c r="E268" s="231">
        <v>30</v>
      </c>
      <c r="F268" s="231">
        <v>30</v>
      </c>
      <c r="G268" s="231">
        <v>30</v>
      </c>
      <c r="H268" s="231">
        <v>30</v>
      </c>
      <c r="I268" s="231">
        <v>30</v>
      </c>
      <c r="J268" s="18"/>
    </row>
    <row r="269" spans="1:10" ht="132.75" customHeight="1" x14ac:dyDescent="0.25">
      <c r="A269" s="231">
        <v>177</v>
      </c>
      <c r="B269" s="181" t="s">
        <v>472</v>
      </c>
      <c r="C269" s="231" t="s">
        <v>163</v>
      </c>
      <c r="D269" s="231">
        <v>48</v>
      </c>
      <c r="E269" s="231">
        <v>12</v>
      </c>
      <c r="F269" s="231">
        <v>12</v>
      </c>
      <c r="G269" s="231">
        <v>12</v>
      </c>
      <c r="H269" s="231">
        <v>12</v>
      </c>
      <c r="I269" s="231">
        <v>12</v>
      </c>
      <c r="J269" s="18"/>
    </row>
    <row r="270" spans="1:10" ht="102" customHeight="1" x14ac:dyDescent="0.25">
      <c r="A270" s="231">
        <v>178</v>
      </c>
      <c r="B270" s="181" t="s">
        <v>473</v>
      </c>
      <c r="C270" s="231" t="s">
        <v>163</v>
      </c>
      <c r="D270" s="231">
        <v>24</v>
      </c>
      <c r="E270" s="231">
        <v>6</v>
      </c>
      <c r="F270" s="231">
        <v>6</v>
      </c>
      <c r="G270" s="231">
        <v>6</v>
      </c>
      <c r="H270" s="231">
        <v>6</v>
      </c>
      <c r="I270" s="231">
        <v>6</v>
      </c>
      <c r="J270" s="18"/>
    </row>
    <row r="271" spans="1:10" ht="155.25" customHeight="1" x14ac:dyDescent="0.25">
      <c r="A271" s="231">
        <v>179</v>
      </c>
      <c r="B271" s="181" t="s">
        <v>474</v>
      </c>
      <c r="C271" s="231" t="s">
        <v>163</v>
      </c>
      <c r="D271" s="231">
        <v>48</v>
      </c>
      <c r="E271" s="231">
        <v>12</v>
      </c>
      <c r="F271" s="231">
        <v>12</v>
      </c>
      <c r="G271" s="231">
        <v>12</v>
      </c>
      <c r="H271" s="231">
        <v>12</v>
      </c>
      <c r="I271" s="231">
        <v>12</v>
      </c>
      <c r="J271" s="18"/>
    </row>
    <row r="272" spans="1:10" ht="103.5" customHeight="1" x14ac:dyDescent="0.25">
      <c r="A272" s="182">
        <v>180</v>
      </c>
      <c r="B272" s="181" t="s">
        <v>475</v>
      </c>
      <c r="C272" s="179" t="s">
        <v>163</v>
      </c>
      <c r="D272" s="194">
        <v>39</v>
      </c>
      <c r="E272" s="194">
        <v>8</v>
      </c>
      <c r="F272" s="194">
        <v>8</v>
      </c>
      <c r="G272" s="231">
        <v>10</v>
      </c>
      <c r="H272" s="231">
        <v>10</v>
      </c>
      <c r="I272" s="194">
        <v>10</v>
      </c>
      <c r="J272" s="18"/>
    </row>
    <row r="273" spans="1:10" ht="17.25" customHeight="1" x14ac:dyDescent="0.25">
      <c r="A273" s="321" t="s">
        <v>476</v>
      </c>
      <c r="B273" s="321"/>
      <c r="C273" s="321"/>
      <c r="D273" s="321"/>
      <c r="E273" s="321"/>
      <c r="F273" s="321"/>
      <c r="G273" s="321"/>
      <c r="H273" s="321"/>
      <c r="I273" s="321"/>
      <c r="J273" s="321"/>
    </row>
    <row r="274" spans="1:10" ht="131.25" customHeight="1" x14ac:dyDescent="0.25">
      <c r="A274" s="179">
        <v>181</v>
      </c>
      <c r="B274" s="181" t="s">
        <v>477</v>
      </c>
      <c r="C274" s="179" t="s">
        <v>162</v>
      </c>
      <c r="D274" s="179">
        <v>0</v>
      </c>
      <c r="E274" s="179">
        <v>0</v>
      </c>
      <c r="F274" s="179">
        <v>0</v>
      </c>
      <c r="G274" s="231">
        <v>0</v>
      </c>
      <c r="H274" s="231">
        <v>0</v>
      </c>
      <c r="I274" s="179">
        <v>0</v>
      </c>
      <c r="J274" s="18"/>
    </row>
    <row r="275" spans="1:10" ht="18.75" customHeight="1" x14ac:dyDescent="0.25">
      <c r="A275" s="321" t="s">
        <v>478</v>
      </c>
      <c r="B275" s="321"/>
      <c r="C275" s="321"/>
      <c r="D275" s="321"/>
      <c r="E275" s="321"/>
      <c r="F275" s="321"/>
      <c r="G275" s="321"/>
      <c r="H275" s="321"/>
      <c r="I275" s="321"/>
      <c r="J275" s="321"/>
    </row>
    <row r="276" spans="1:10" ht="105" customHeight="1" x14ac:dyDescent="0.25">
      <c r="A276" s="231">
        <v>182</v>
      </c>
      <c r="B276" s="181" t="s">
        <v>479</v>
      </c>
      <c r="C276" s="231" t="s">
        <v>163</v>
      </c>
      <c r="D276" s="231">
        <v>201</v>
      </c>
      <c r="E276" s="231">
        <v>50</v>
      </c>
      <c r="F276" s="231">
        <v>52</v>
      </c>
      <c r="G276" s="231">
        <v>75</v>
      </c>
      <c r="H276" s="231">
        <v>75</v>
      </c>
      <c r="I276" s="231">
        <v>50</v>
      </c>
      <c r="J276" s="18"/>
    </row>
    <row r="277" spans="1:10" ht="134.25" customHeight="1" x14ac:dyDescent="0.25">
      <c r="A277" s="231">
        <v>183</v>
      </c>
      <c r="B277" s="181" t="s">
        <v>480</v>
      </c>
      <c r="C277" s="231" t="s">
        <v>163</v>
      </c>
      <c r="D277" s="231">
        <v>80</v>
      </c>
      <c r="E277" s="231">
        <v>30</v>
      </c>
      <c r="F277" s="231">
        <v>33</v>
      </c>
      <c r="G277" s="231">
        <v>25</v>
      </c>
      <c r="H277" s="231">
        <v>25</v>
      </c>
      <c r="I277" s="231">
        <v>20</v>
      </c>
      <c r="J277" s="18"/>
    </row>
    <row r="278" spans="1:10" ht="67.5" customHeight="1" x14ac:dyDescent="0.25">
      <c r="A278" s="231">
        <v>184</v>
      </c>
      <c r="B278" s="181" t="s">
        <v>481</v>
      </c>
      <c r="C278" s="231" t="s">
        <v>163</v>
      </c>
      <c r="D278" s="231">
        <v>1292</v>
      </c>
      <c r="E278" s="231">
        <v>0</v>
      </c>
      <c r="F278" s="231">
        <v>0</v>
      </c>
      <c r="G278" s="231">
        <v>1055</v>
      </c>
      <c r="H278" s="231">
        <v>1020</v>
      </c>
      <c r="I278" s="231">
        <v>23</v>
      </c>
      <c r="J278" s="18"/>
    </row>
    <row r="279" spans="1:10" ht="16.5" customHeight="1" x14ac:dyDescent="0.25">
      <c r="A279" s="321" t="s">
        <v>482</v>
      </c>
      <c r="B279" s="321"/>
      <c r="C279" s="321"/>
      <c r="D279" s="321"/>
      <c r="E279" s="321"/>
      <c r="F279" s="321"/>
      <c r="G279" s="321"/>
      <c r="H279" s="321"/>
      <c r="I279" s="321"/>
      <c r="J279" s="321"/>
    </row>
    <row r="280" spans="1:10" ht="97.5" customHeight="1" x14ac:dyDescent="0.25">
      <c r="A280" s="231">
        <v>185</v>
      </c>
      <c r="B280" s="181" t="s">
        <v>483</v>
      </c>
      <c r="C280" s="231" t="s">
        <v>163</v>
      </c>
      <c r="D280" s="231">
        <v>800</v>
      </c>
      <c r="E280" s="231">
        <v>240</v>
      </c>
      <c r="F280" s="231">
        <v>240</v>
      </c>
      <c r="G280" s="231">
        <v>240</v>
      </c>
      <c r="H280" s="231">
        <v>240</v>
      </c>
      <c r="I280" s="231">
        <v>180</v>
      </c>
      <c r="J280" s="18"/>
    </row>
    <row r="281" spans="1:10" ht="21.75" customHeight="1" x14ac:dyDescent="0.25">
      <c r="A281" s="321" t="s">
        <v>494</v>
      </c>
      <c r="B281" s="321"/>
      <c r="C281" s="321"/>
      <c r="D281" s="321"/>
      <c r="E281" s="321"/>
      <c r="F281" s="321"/>
      <c r="G281" s="321"/>
      <c r="H281" s="321"/>
      <c r="I281" s="321"/>
      <c r="J281" s="321"/>
    </row>
    <row r="282" spans="1:10" ht="18.75" customHeight="1" x14ac:dyDescent="0.25">
      <c r="A282" s="288" t="s">
        <v>362</v>
      </c>
      <c r="B282" s="288"/>
      <c r="C282" s="288"/>
      <c r="D282" s="288"/>
      <c r="E282" s="289"/>
      <c r="F282" s="289"/>
      <c r="G282" s="289"/>
      <c r="H282" s="289"/>
      <c r="I282" s="289"/>
      <c r="J282" s="289"/>
    </row>
    <row r="283" spans="1:10" ht="40.5" customHeight="1" x14ac:dyDescent="0.25">
      <c r="A283" s="301" t="s">
        <v>396</v>
      </c>
      <c r="B283" s="301"/>
      <c r="C283" s="301"/>
      <c r="D283" s="301"/>
      <c r="E283" s="301"/>
      <c r="F283" s="301"/>
      <c r="G283" s="301"/>
      <c r="H283" s="301"/>
      <c r="I283" s="301"/>
      <c r="J283" s="301"/>
    </row>
    <row r="284" spans="1:10" x14ac:dyDescent="0.25">
      <c r="A284" s="299" t="s">
        <v>337</v>
      </c>
      <c r="B284" s="299"/>
      <c r="C284" s="299"/>
      <c r="D284" s="299"/>
      <c r="E284" s="299"/>
      <c r="F284" s="299"/>
      <c r="G284" s="299"/>
      <c r="H284" s="299"/>
      <c r="I284" s="299"/>
      <c r="J284" s="299"/>
    </row>
    <row r="285" spans="1:10" ht="189" x14ac:dyDescent="0.25">
      <c r="A285" s="231">
        <v>186</v>
      </c>
      <c r="B285" s="24" t="s">
        <v>338</v>
      </c>
      <c r="C285" s="231" t="s">
        <v>158</v>
      </c>
      <c r="D285" s="231">
        <v>100</v>
      </c>
      <c r="E285" s="231">
        <v>0</v>
      </c>
      <c r="F285" s="231">
        <v>0</v>
      </c>
      <c r="G285" s="231">
        <v>0</v>
      </c>
      <c r="H285" s="231">
        <v>1.5</v>
      </c>
      <c r="I285" s="231">
        <v>100</v>
      </c>
      <c r="J285" s="231"/>
    </row>
    <row r="286" spans="1:10" ht="204.75" x14ac:dyDescent="0.25">
      <c r="A286" s="182">
        <v>187</v>
      </c>
      <c r="B286" s="24" t="s">
        <v>339</v>
      </c>
      <c r="C286" s="231" t="s">
        <v>158</v>
      </c>
      <c r="D286" s="231">
        <v>100</v>
      </c>
      <c r="E286" s="231">
        <v>0</v>
      </c>
      <c r="F286" s="231">
        <v>0</v>
      </c>
      <c r="G286" s="231">
        <v>0</v>
      </c>
      <c r="H286" s="231">
        <v>0</v>
      </c>
      <c r="I286" s="231">
        <v>100</v>
      </c>
      <c r="J286" s="231"/>
    </row>
    <row r="287" spans="1:10" ht="204.75" x14ac:dyDescent="0.25">
      <c r="A287" s="231">
        <v>188</v>
      </c>
      <c r="B287" s="24" t="s">
        <v>340</v>
      </c>
      <c r="C287" s="231" t="s">
        <v>158</v>
      </c>
      <c r="D287" s="231">
        <v>85</v>
      </c>
      <c r="E287" s="231">
        <v>85</v>
      </c>
      <c r="F287" s="231">
        <v>85</v>
      </c>
      <c r="G287" s="231">
        <v>85</v>
      </c>
      <c r="H287" s="231">
        <v>85</v>
      </c>
      <c r="I287" s="231">
        <v>85</v>
      </c>
      <c r="J287" s="231"/>
    </row>
    <row r="288" spans="1:10" ht="35.25" customHeight="1" x14ac:dyDescent="0.25">
      <c r="A288" s="283" t="s">
        <v>489</v>
      </c>
      <c r="B288" s="283"/>
      <c r="C288" s="283"/>
      <c r="D288" s="283"/>
      <c r="E288" s="283"/>
      <c r="F288" s="283"/>
      <c r="G288" s="283"/>
      <c r="H288" s="283"/>
      <c r="I288" s="283"/>
      <c r="J288" s="283"/>
    </row>
    <row r="289" spans="1:10" ht="117.75" customHeight="1" x14ac:dyDescent="0.25">
      <c r="A289" s="231">
        <v>189</v>
      </c>
      <c r="B289" s="24" t="s">
        <v>341</v>
      </c>
      <c r="C289" s="231" t="s">
        <v>342</v>
      </c>
      <c r="D289" s="231">
        <v>126753.34</v>
      </c>
      <c r="E289" s="231">
        <v>0</v>
      </c>
      <c r="F289" s="231">
        <v>0</v>
      </c>
      <c r="G289" s="239">
        <v>67923.320000000007</v>
      </c>
      <c r="H289" s="240">
        <v>88631.72</v>
      </c>
      <c r="I289" s="231">
        <v>42251.11</v>
      </c>
      <c r="J289" s="231"/>
    </row>
    <row r="290" spans="1:10" ht="63" x14ac:dyDescent="0.25">
      <c r="A290" s="231">
        <v>190</v>
      </c>
      <c r="B290" s="24" t="s">
        <v>343</v>
      </c>
      <c r="C290" s="231" t="s">
        <v>211</v>
      </c>
      <c r="D290" s="231">
        <v>60</v>
      </c>
      <c r="E290" s="231">
        <v>0</v>
      </c>
      <c r="F290" s="231">
        <v>0</v>
      </c>
      <c r="G290" s="231">
        <v>0</v>
      </c>
      <c r="H290" s="231">
        <v>0</v>
      </c>
      <c r="I290" s="231">
        <v>30</v>
      </c>
      <c r="J290" s="231"/>
    </row>
    <row r="291" spans="1:10" ht="80.25" customHeight="1" x14ac:dyDescent="0.25">
      <c r="A291" s="231">
        <v>191</v>
      </c>
      <c r="B291" s="24" t="s">
        <v>344</v>
      </c>
      <c r="C291" s="231" t="s">
        <v>342</v>
      </c>
      <c r="D291" s="231">
        <v>557300</v>
      </c>
      <c r="E291" s="231">
        <v>557300</v>
      </c>
      <c r="F291" s="231">
        <v>557300</v>
      </c>
      <c r="G291" s="231">
        <v>557300</v>
      </c>
      <c r="H291" s="231">
        <v>557300</v>
      </c>
      <c r="I291" s="231">
        <v>557300</v>
      </c>
      <c r="J291" s="231"/>
    </row>
    <row r="292" spans="1:10" ht="94.5" x14ac:dyDescent="0.25">
      <c r="A292" s="182">
        <v>192</v>
      </c>
      <c r="B292" s="24" t="s">
        <v>345</v>
      </c>
      <c r="C292" s="231" t="s">
        <v>211</v>
      </c>
      <c r="D292" s="231">
        <v>15</v>
      </c>
      <c r="E292" s="231">
        <v>0</v>
      </c>
      <c r="F292" s="231">
        <v>0</v>
      </c>
      <c r="G292" s="231">
        <v>0</v>
      </c>
      <c r="H292" s="231">
        <v>0</v>
      </c>
      <c r="I292" s="231">
        <v>5</v>
      </c>
      <c r="J292" s="231"/>
    </row>
    <row r="293" spans="1:10" ht="18.75" x14ac:dyDescent="0.3">
      <c r="A293" s="297" t="s">
        <v>313</v>
      </c>
      <c r="B293" s="298"/>
      <c r="C293" s="298"/>
      <c r="D293" s="298"/>
      <c r="E293" s="298"/>
      <c r="F293" s="298"/>
      <c r="G293" s="298"/>
      <c r="H293" s="298"/>
      <c r="I293" s="298"/>
      <c r="J293" s="298"/>
    </row>
    <row r="294" spans="1:10" ht="45.75" customHeight="1" x14ac:dyDescent="0.25">
      <c r="A294" s="299" t="s">
        <v>314</v>
      </c>
      <c r="B294" s="299"/>
      <c r="C294" s="299"/>
      <c r="D294" s="299"/>
      <c r="E294" s="299"/>
      <c r="F294" s="299"/>
      <c r="G294" s="299"/>
      <c r="H294" s="299"/>
      <c r="I294" s="299"/>
      <c r="J294" s="299"/>
    </row>
    <row r="295" spans="1:10" ht="47.25" x14ac:dyDescent="0.25">
      <c r="A295" s="231">
        <v>193</v>
      </c>
      <c r="B295" s="18" t="s">
        <v>317</v>
      </c>
      <c r="C295" s="231" t="s">
        <v>163</v>
      </c>
      <c r="D295" s="231">
        <v>1</v>
      </c>
      <c r="E295" s="231">
        <v>0</v>
      </c>
      <c r="F295" s="231">
        <v>0</v>
      </c>
      <c r="G295" s="231">
        <v>0</v>
      </c>
      <c r="H295" s="231">
        <v>0</v>
      </c>
      <c r="I295" s="231">
        <v>0</v>
      </c>
      <c r="J295" s="231"/>
    </row>
    <row r="296" spans="1:10" ht="264" customHeight="1" x14ac:dyDescent="0.25">
      <c r="A296" s="231">
        <v>194</v>
      </c>
      <c r="B296" s="23" t="s">
        <v>316</v>
      </c>
      <c r="C296" s="231" t="s">
        <v>163</v>
      </c>
      <c r="D296" s="231">
        <v>1</v>
      </c>
      <c r="E296" s="231">
        <v>1</v>
      </c>
      <c r="F296" s="231">
        <v>1</v>
      </c>
      <c r="G296" s="231">
        <v>1</v>
      </c>
      <c r="H296" s="231">
        <v>1</v>
      </c>
      <c r="I296" s="231">
        <v>1</v>
      </c>
      <c r="J296" s="231"/>
    </row>
    <row r="297" spans="1:10" ht="33" customHeight="1" x14ac:dyDescent="0.25">
      <c r="A297" s="299" t="s">
        <v>315</v>
      </c>
      <c r="B297" s="299"/>
      <c r="C297" s="299"/>
      <c r="D297" s="299"/>
      <c r="E297" s="299"/>
      <c r="F297" s="299"/>
      <c r="G297" s="299"/>
      <c r="H297" s="299"/>
      <c r="I297" s="299"/>
      <c r="J297" s="299"/>
    </row>
    <row r="298" spans="1:10" ht="409.6" customHeight="1" x14ac:dyDescent="0.25">
      <c r="A298" s="231">
        <v>195</v>
      </c>
      <c r="B298" s="18" t="s">
        <v>318</v>
      </c>
      <c r="C298" s="231" t="s">
        <v>158</v>
      </c>
      <c r="D298" s="231">
        <v>100</v>
      </c>
      <c r="E298" s="231">
        <v>100</v>
      </c>
      <c r="F298" s="231">
        <v>75.8</v>
      </c>
      <c r="G298" s="231">
        <v>100</v>
      </c>
      <c r="H298" s="231">
        <v>100</v>
      </c>
      <c r="I298" s="231">
        <v>100</v>
      </c>
      <c r="J298" s="18"/>
    </row>
    <row r="299" spans="1:10" ht="161.25" customHeight="1" x14ac:dyDescent="0.25">
      <c r="A299" s="231">
        <v>196</v>
      </c>
      <c r="B299" s="23" t="s">
        <v>319</v>
      </c>
      <c r="C299" s="231" t="s">
        <v>163</v>
      </c>
      <c r="D299" s="231">
        <v>1</v>
      </c>
      <c r="E299" s="231">
        <v>1</v>
      </c>
      <c r="F299" s="231">
        <v>1</v>
      </c>
      <c r="G299" s="231">
        <v>1</v>
      </c>
      <c r="H299" s="231">
        <v>1</v>
      </c>
      <c r="I299" s="231">
        <v>1</v>
      </c>
      <c r="J299" s="231"/>
    </row>
    <row r="300" spans="1:10" ht="220.5" x14ac:dyDescent="0.25">
      <c r="A300" s="231">
        <v>197</v>
      </c>
      <c r="B300" s="20" t="s">
        <v>320</v>
      </c>
      <c r="C300" s="231" t="s">
        <v>163</v>
      </c>
      <c r="D300" s="231">
        <v>7</v>
      </c>
      <c r="E300" s="231">
        <v>5</v>
      </c>
      <c r="F300" s="231">
        <v>5</v>
      </c>
      <c r="G300" s="231">
        <v>5</v>
      </c>
      <c r="H300" s="231">
        <v>5</v>
      </c>
      <c r="I300" s="231">
        <v>5</v>
      </c>
      <c r="J300" s="231"/>
    </row>
    <row r="301" spans="1:10" x14ac:dyDescent="0.25">
      <c r="A301" s="299" t="s">
        <v>321</v>
      </c>
      <c r="B301" s="299"/>
      <c r="C301" s="299"/>
      <c r="D301" s="299"/>
      <c r="E301" s="299"/>
      <c r="F301" s="299"/>
      <c r="G301" s="299"/>
      <c r="H301" s="299"/>
      <c r="I301" s="299"/>
      <c r="J301" s="299"/>
    </row>
    <row r="302" spans="1:10" ht="15.75" customHeight="1" x14ac:dyDescent="0.25">
      <c r="A302" s="285" t="s">
        <v>362</v>
      </c>
      <c r="B302" s="286"/>
      <c r="C302" s="286"/>
      <c r="D302" s="286"/>
      <c r="E302" s="286"/>
      <c r="F302" s="287"/>
      <c r="G302" s="18"/>
      <c r="H302" s="18"/>
      <c r="I302" s="18"/>
      <c r="J302" s="18"/>
    </row>
    <row r="303" spans="1:10" ht="15.75" customHeight="1" x14ac:dyDescent="0.25">
      <c r="A303" s="283" t="s">
        <v>523</v>
      </c>
      <c r="B303" s="283"/>
      <c r="C303" s="283"/>
      <c r="D303" s="283"/>
      <c r="E303" s="283"/>
      <c r="F303" s="283"/>
      <c r="G303" s="283"/>
      <c r="H303" s="283"/>
      <c r="I303" s="283"/>
      <c r="J303" s="283"/>
    </row>
    <row r="304" spans="1:10" ht="110.25" x14ac:dyDescent="0.25">
      <c r="A304" s="231">
        <v>198</v>
      </c>
      <c r="B304" s="23" t="s">
        <v>206</v>
      </c>
      <c r="C304" s="231" t="s">
        <v>205</v>
      </c>
      <c r="D304" s="22">
        <v>47200</v>
      </c>
      <c r="E304" s="22"/>
      <c r="F304" s="22"/>
      <c r="G304" s="22">
        <v>47000</v>
      </c>
      <c r="H304" s="22">
        <v>47403</v>
      </c>
      <c r="I304" s="22">
        <v>47100</v>
      </c>
      <c r="J304" s="231"/>
    </row>
    <row r="305" spans="1:10" ht="110.25" x14ac:dyDescent="0.25">
      <c r="A305" s="231">
        <v>199</v>
      </c>
      <c r="B305" s="20" t="s">
        <v>207</v>
      </c>
      <c r="C305" s="231" t="s">
        <v>205</v>
      </c>
      <c r="D305" s="22">
        <v>116450</v>
      </c>
      <c r="E305" s="22"/>
      <c r="F305" s="22"/>
      <c r="G305" s="22">
        <v>116150</v>
      </c>
      <c r="H305" s="22">
        <v>115867</v>
      </c>
      <c r="I305" s="22">
        <v>116300</v>
      </c>
      <c r="J305" s="18"/>
    </row>
    <row r="306" spans="1:10" ht="15.75" customHeight="1" x14ac:dyDescent="0.25">
      <c r="A306" s="232"/>
      <c r="B306" s="232"/>
      <c r="C306" s="232"/>
      <c r="D306" s="232"/>
      <c r="E306" s="232"/>
      <c r="F306" s="232"/>
      <c r="G306" s="18"/>
      <c r="H306" s="18"/>
      <c r="I306" s="18"/>
      <c r="J306" s="18"/>
    </row>
    <row r="307" spans="1:10" ht="23.25" customHeight="1" x14ac:dyDescent="0.25">
      <c r="A307" s="303" t="s">
        <v>397</v>
      </c>
      <c r="B307" s="304"/>
      <c r="C307" s="304"/>
      <c r="D307" s="304"/>
      <c r="E307" s="304"/>
      <c r="F307" s="304"/>
      <c r="G307" s="304"/>
      <c r="H307" s="304"/>
      <c r="I307" s="304"/>
      <c r="J307" s="305"/>
    </row>
    <row r="308" spans="1:10" ht="15.75" customHeight="1" x14ac:dyDescent="0.25">
      <c r="A308" s="294" t="s">
        <v>515</v>
      </c>
      <c r="B308" s="295"/>
      <c r="C308" s="295"/>
      <c r="D308" s="295"/>
      <c r="E308" s="295"/>
      <c r="F308" s="295"/>
      <c r="G308" s="295"/>
      <c r="H308" s="295"/>
      <c r="I308" s="295"/>
      <c r="J308" s="296"/>
    </row>
    <row r="309" spans="1:10" ht="126" x14ac:dyDescent="0.25">
      <c r="A309" s="231">
        <v>200</v>
      </c>
      <c r="B309" s="18" t="s">
        <v>226</v>
      </c>
      <c r="C309" s="231" t="s">
        <v>162</v>
      </c>
      <c r="D309" s="231">
        <v>0</v>
      </c>
      <c r="E309" s="231">
        <v>0</v>
      </c>
      <c r="F309" s="231">
        <v>0</v>
      </c>
      <c r="G309" s="231">
        <v>0</v>
      </c>
      <c r="H309" s="231">
        <v>0</v>
      </c>
      <c r="I309" s="231">
        <v>0</v>
      </c>
      <c r="J309" s="18"/>
    </row>
    <row r="310" spans="1:10" ht="110.25" x14ac:dyDescent="0.25">
      <c r="A310" s="231">
        <v>201</v>
      </c>
      <c r="B310" s="18" t="s">
        <v>227</v>
      </c>
      <c r="C310" s="231" t="s">
        <v>168</v>
      </c>
      <c r="D310" s="231" t="s">
        <v>169</v>
      </c>
      <c r="E310" s="231" t="s">
        <v>169</v>
      </c>
      <c r="F310" s="231" t="s">
        <v>169</v>
      </c>
      <c r="G310" s="231" t="s">
        <v>169</v>
      </c>
      <c r="H310" s="231" t="s">
        <v>169</v>
      </c>
      <c r="I310" s="231" t="s">
        <v>169</v>
      </c>
      <c r="J310" s="18"/>
    </row>
    <row r="311" spans="1:10" ht="94.5" x14ac:dyDescent="0.25">
      <c r="A311" s="231">
        <v>202</v>
      </c>
      <c r="B311" s="18" t="s">
        <v>228</v>
      </c>
      <c r="C311" s="231" t="s">
        <v>168</v>
      </c>
      <c r="D311" s="231" t="s">
        <v>169</v>
      </c>
      <c r="E311" s="231" t="s">
        <v>169</v>
      </c>
      <c r="F311" s="231" t="s">
        <v>169</v>
      </c>
      <c r="G311" s="231" t="s">
        <v>169</v>
      </c>
      <c r="H311" s="231" t="s">
        <v>169</v>
      </c>
      <c r="I311" s="231" t="s">
        <v>169</v>
      </c>
      <c r="J311" s="18"/>
    </row>
    <row r="312" spans="1:10" ht="157.5" x14ac:dyDescent="0.25">
      <c r="A312" s="231">
        <v>203</v>
      </c>
      <c r="B312" s="18" t="s">
        <v>229</v>
      </c>
      <c r="C312" s="231" t="s">
        <v>162</v>
      </c>
      <c r="D312" s="231">
        <v>0</v>
      </c>
      <c r="E312" s="231">
        <v>0</v>
      </c>
      <c r="F312" s="231">
        <v>0</v>
      </c>
      <c r="G312" s="231">
        <v>0</v>
      </c>
      <c r="H312" s="231">
        <v>0</v>
      </c>
      <c r="I312" s="231">
        <v>0</v>
      </c>
      <c r="J312" s="18"/>
    </row>
    <row r="313" spans="1:10" ht="173.25" x14ac:dyDescent="0.25">
      <c r="A313" s="231">
        <v>204</v>
      </c>
      <c r="B313" s="18" t="s">
        <v>230</v>
      </c>
      <c r="C313" s="231" t="s">
        <v>168</v>
      </c>
      <c r="D313" s="231" t="s">
        <v>169</v>
      </c>
      <c r="E313" s="231" t="s">
        <v>169</v>
      </c>
      <c r="F313" s="231" t="s">
        <v>169</v>
      </c>
      <c r="G313" s="231" t="s">
        <v>169</v>
      </c>
      <c r="H313" s="231" t="s">
        <v>169</v>
      </c>
      <c r="I313" s="231" t="s">
        <v>169</v>
      </c>
      <c r="J313" s="18"/>
    </row>
    <row r="314" spans="1:10" ht="110.25" x14ac:dyDescent="0.25">
      <c r="A314" s="231">
        <v>205</v>
      </c>
      <c r="B314" s="18" t="s">
        <v>231</v>
      </c>
      <c r="C314" s="231" t="s">
        <v>168</v>
      </c>
      <c r="D314" s="231" t="s">
        <v>232</v>
      </c>
      <c r="E314" s="231" t="s">
        <v>169</v>
      </c>
      <c r="F314" s="231" t="s">
        <v>169</v>
      </c>
      <c r="G314" s="231" t="s">
        <v>169</v>
      </c>
      <c r="H314" s="231" t="s">
        <v>169</v>
      </c>
      <c r="I314" s="231" t="s">
        <v>232</v>
      </c>
      <c r="J314" s="18"/>
    </row>
    <row r="315" spans="1:10" ht="120" customHeight="1" x14ac:dyDescent="0.25">
      <c r="A315" s="182">
        <v>206</v>
      </c>
      <c r="B315" s="18" t="s">
        <v>233</v>
      </c>
      <c r="C315" s="231" t="s">
        <v>168</v>
      </c>
      <c r="D315" s="231" t="s">
        <v>169</v>
      </c>
      <c r="E315" s="231" t="s">
        <v>169</v>
      </c>
      <c r="F315" s="231" t="s">
        <v>169</v>
      </c>
      <c r="G315" s="231" t="s">
        <v>169</v>
      </c>
      <c r="H315" s="231" t="s">
        <v>169</v>
      </c>
      <c r="I315" s="231" t="s">
        <v>169</v>
      </c>
      <c r="J315" s="18"/>
    </row>
    <row r="316" spans="1:10" ht="28.5" customHeight="1" x14ac:dyDescent="0.25">
      <c r="A316" s="283" t="s">
        <v>516</v>
      </c>
      <c r="B316" s="283"/>
      <c r="C316" s="283"/>
      <c r="D316" s="283"/>
      <c r="E316" s="283"/>
      <c r="F316" s="283"/>
      <c r="G316" s="283"/>
      <c r="H316" s="283"/>
      <c r="I316" s="283"/>
      <c r="J316" s="283"/>
    </row>
    <row r="317" spans="1:10" ht="236.25" x14ac:dyDescent="0.25">
      <c r="A317" s="231">
        <v>207</v>
      </c>
      <c r="B317" s="20" t="s">
        <v>234</v>
      </c>
      <c r="C317" s="231" t="s">
        <v>163</v>
      </c>
      <c r="D317" s="22">
        <v>4896</v>
      </c>
      <c r="E317" s="22">
        <v>1224</v>
      </c>
      <c r="F317" s="22">
        <v>1183</v>
      </c>
      <c r="G317" s="231">
        <v>1224</v>
      </c>
      <c r="H317" s="231">
        <v>1260</v>
      </c>
      <c r="I317" s="231">
        <v>1224</v>
      </c>
      <c r="J317" s="231"/>
    </row>
    <row r="318" spans="1:10" ht="110.25" x14ac:dyDescent="0.25">
      <c r="A318" s="231">
        <v>208</v>
      </c>
      <c r="B318" s="18" t="s">
        <v>235</v>
      </c>
      <c r="C318" s="231" t="s">
        <v>163</v>
      </c>
      <c r="D318" s="231">
        <v>21</v>
      </c>
      <c r="E318" s="231">
        <v>3</v>
      </c>
      <c r="F318" s="231">
        <v>10</v>
      </c>
      <c r="G318" s="231">
        <v>7</v>
      </c>
      <c r="H318" s="231">
        <v>8</v>
      </c>
      <c r="I318" s="231">
        <v>5</v>
      </c>
      <c r="J318" s="231"/>
    </row>
    <row r="319" spans="1:10" x14ac:dyDescent="0.25">
      <c r="A319" s="299" t="s">
        <v>517</v>
      </c>
      <c r="B319" s="299"/>
      <c r="C319" s="299"/>
      <c r="D319" s="299"/>
      <c r="E319" s="299"/>
      <c r="F319" s="299"/>
      <c r="G319" s="299"/>
      <c r="H319" s="299"/>
      <c r="I319" s="299"/>
      <c r="J319" s="299"/>
    </row>
    <row r="320" spans="1:10" x14ac:dyDescent="0.25">
      <c r="A320" s="289" t="s">
        <v>362</v>
      </c>
      <c r="B320" s="289"/>
      <c r="C320" s="289"/>
      <c r="D320" s="289"/>
      <c r="E320" s="289"/>
      <c r="F320" s="289"/>
      <c r="G320" s="289"/>
      <c r="H320" s="289"/>
      <c r="I320" s="289"/>
      <c r="J320" s="289"/>
    </row>
    <row r="321" spans="1:10" ht="33.75" customHeight="1" x14ac:dyDescent="0.25">
      <c r="A321" s="301" t="s">
        <v>398</v>
      </c>
      <c r="B321" s="301"/>
      <c r="C321" s="301"/>
      <c r="D321" s="301"/>
      <c r="E321" s="301"/>
      <c r="F321" s="301"/>
      <c r="G321" s="301"/>
      <c r="H321" s="301"/>
      <c r="I321" s="301"/>
      <c r="J321" s="301"/>
    </row>
    <row r="322" spans="1:10" ht="21.75" customHeight="1" x14ac:dyDescent="0.25">
      <c r="A322" s="299" t="s">
        <v>504</v>
      </c>
      <c r="B322" s="299"/>
      <c r="C322" s="299"/>
      <c r="D322" s="299"/>
      <c r="E322" s="299"/>
      <c r="F322" s="299"/>
      <c r="G322" s="299"/>
      <c r="H322" s="299"/>
      <c r="I322" s="299"/>
      <c r="J322" s="299"/>
    </row>
    <row r="323" spans="1:10" ht="110.25" x14ac:dyDescent="0.25">
      <c r="A323" s="231">
        <v>209</v>
      </c>
      <c r="B323" s="18" t="s">
        <v>254</v>
      </c>
      <c r="C323" s="231" t="s">
        <v>163</v>
      </c>
      <c r="D323" s="231">
        <v>1</v>
      </c>
      <c r="E323" s="231">
        <v>0</v>
      </c>
      <c r="F323" s="231">
        <v>0</v>
      </c>
      <c r="G323" s="231">
        <v>0</v>
      </c>
      <c r="H323" s="231">
        <v>0</v>
      </c>
      <c r="I323" s="231">
        <v>0</v>
      </c>
      <c r="J323" s="18"/>
    </row>
    <row r="324" spans="1:10" ht="94.5" x14ac:dyDescent="0.25">
      <c r="A324" s="231">
        <v>210</v>
      </c>
      <c r="B324" s="18" t="s">
        <v>255</v>
      </c>
      <c r="C324" s="231" t="s">
        <v>163</v>
      </c>
      <c r="D324" s="231">
        <v>3</v>
      </c>
      <c r="E324" s="231">
        <v>0</v>
      </c>
      <c r="F324" s="231">
        <v>0</v>
      </c>
      <c r="G324" s="231">
        <v>0</v>
      </c>
      <c r="H324" s="231">
        <v>0</v>
      </c>
      <c r="I324" s="231">
        <v>1</v>
      </c>
      <c r="J324" s="18"/>
    </row>
    <row r="325" spans="1:10" ht="34.5" customHeight="1" x14ac:dyDescent="0.25">
      <c r="A325" s="231">
        <v>211</v>
      </c>
      <c r="B325" s="23" t="s">
        <v>256</v>
      </c>
      <c r="C325" s="231" t="s">
        <v>163</v>
      </c>
      <c r="D325" s="231">
        <v>2</v>
      </c>
      <c r="E325" s="231">
        <v>0</v>
      </c>
      <c r="F325" s="231">
        <v>0</v>
      </c>
      <c r="G325" s="231">
        <v>0</v>
      </c>
      <c r="H325" s="231">
        <v>0</v>
      </c>
      <c r="I325" s="231">
        <v>1</v>
      </c>
      <c r="J325" s="18"/>
    </row>
    <row r="326" spans="1:10" ht="189" x14ac:dyDescent="0.25">
      <c r="A326" s="231">
        <v>212</v>
      </c>
      <c r="B326" s="18" t="s">
        <v>257</v>
      </c>
      <c r="C326" s="231" t="s">
        <v>163</v>
      </c>
      <c r="D326" s="231">
        <v>0</v>
      </c>
      <c r="E326" s="231">
        <v>0</v>
      </c>
      <c r="F326" s="231">
        <v>0</v>
      </c>
      <c r="G326" s="231">
        <v>0</v>
      </c>
      <c r="H326" s="231">
        <v>0</v>
      </c>
      <c r="I326" s="231">
        <v>0</v>
      </c>
      <c r="J326" s="18"/>
    </row>
    <row r="327" spans="1:10" ht="31.5" x14ac:dyDescent="0.25">
      <c r="A327" s="231">
        <v>213</v>
      </c>
      <c r="B327" s="18" t="s">
        <v>258</v>
      </c>
      <c r="C327" s="231" t="s">
        <v>163</v>
      </c>
      <c r="D327" s="231">
        <v>1</v>
      </c>
      <c r="E327" s="231">
        <v>0</v>
      </c>
      <c r="F327" s="231">
        <v>0</v>
      </c>
      <c r="G327" s="231">
        <v>0</v>
      </c>
      <c r="H327" s="231">
        <v>0</v>
      </c>
      <c r="I327" s="231">
        <v>0</v>
      </c>
      <c r="J327" s="18"/>
    </row>
    <row r="328" spans="1:10" ht="31.5" x14ac:dyDescent="0.25">
      <c r="A328" s="231">
        <v>214</v>
      </c>
      <c r="B328" s="18" t="s">
        <v>259</v>
      </c>
      <c r="C328" s="231" t="s">
        <v>163</v>
      </c>
      <c r="D328" s="231">
        <v>2</v>
      </c>
      <c r="E328" s="231">
        <v>0</v>
      </c>
      <c r="F328" s="231">
        <v>0</v>
      </c>
      <c r="G328" s="231">
        <v>0</v>
      </c>
      <c r="H328" s="231">
        <v>0</v>
      </c>
      <c r="I328" s="231">
        <v>1</v>
      </c>
      <c r="J328" s="18"/>
    </row>
    <row r="329" spans="1:10" ht="31.5" x14ac:dyDescent="0.25">
      <c r="A329" s="231">
        <v>215</v>
      </c>
      <c r="B329" s="18" t="s">
        <v>260</v>
      </c>
      <c r="C329" s="231" t="s">
        <v>163</v>
      </c>
      <c r="D329" s="231">
        <v>9</v>
      </c>
      <c r="E329" s="231">
        <v>0</v>
      </c>
      <c r="F329" s="231">
        <v>0</v>
      </c>
      <c r="G329" s="231">
        <v>0</v>
      </c>
      <c r="H329" s="231">
        <v>0</v>
      </c>
      <c r="I329" s="231">
        <v>6</v>
      </c>
      <c r="J329" s="18"/>
    </row>
    <row r="330" spans="1:10" ht="406.5" customHeight="1" x14ac:dyDescent="0.25">
      <c r="A330" s="182">
        <v>216</v>
      </c>
      <c r="B330" s="23" t="s">
        <v>261</v>
      </c>
      <c r="C330" s="231" t="s">
        <v>159</v>
      </c>
      <c r="D330" s="231">
        <v>7</v>
      </c>
      <c r="E330" s="231">
        <v>0</v>
      </c>
      <c r="F330" s="231">
        <v>0</v>
      </c>
      <c r="G330" s="231">
        <v>0</v>
      </c>
      <c r="H330" s="231">
        <v>0</v>
      </c>
      <c r="I330" s="231">
        <v>4</v>
      </c>
      <c r="J330" s="18"/>
    </row>
    <row r="331" spans="1:10" ht="54.75" customHeight="1" x14ac:dyDescent="0.25">
      <c r="A331" s="182">
        <v>217</v>
      </c>
      <c r="B331" s="23" t="s">
        <v>562</v>
      </c>
      <c r="C331" s="231" t="s">
        <v>163</v>
      </c>
      <c r="D331" s="231">
        <v>0</v>
      </c>
      <c r="E331" s="231">
        <v>0</v>
      </c>
      <c r="F331" s="231">
        <v>0</v>
      </c>
      <c r="G331" s="231">
        <v>0</v>
      </c>
      <c r="H331" s="231">
        <v>0</v>
      </c>
      <c r="I331" s="231">
        <v>0</v>
      </c>
      <c r="J331" s="18"/>
    </row>
    <row r="332" spans="1:10" ht="47.25" x14ac:dyDescent="0.25">
      <c r="A332" s="231">
        <v>218</v>
      </c>
      <c r="B332" s="18" t="s">
        <v>262</v>
      </c>
      <c r="C332" s="231" t="s">
        <v>163</v>
      </c>
      <c r="D332" s="231">
        <v>1</v>
      </c>
      <c r="E332" s="231">
        <v>0</v>
      </c>
      <c r="F332" s="231">
        <v>0</v>
      </c>
      <c r="G332" s="231">
        <v>0</v>
      </c>
      <c r="H332" s="231">
        <v>0</v>
      </c>
      <c r="I332" s="231">
        <v>0</v>
      </c>
      <c r="J332" s="18"/>
    </row>
    <row r="333" spans="1:10" ht="110.25" x14ac:dyDescent="0.25">
      <c r="A333" s="231">
        <v>219</v>
      </c>
      <c r="B333" s="18" t="s">
        <v>263</v>
      </c>
      <c r="C333" s="231" t="s">
        <v>163</v>
      </c>
      <c r="D333" s="231">
        <v>1</v>
      </c>
      <c r="E333" s="231">
        <v>0</v>
      </c>
      <c r="F333" s="231">
        <v>0</v>
      </c>
      <c r="G333" s="231">
        <v>0</v>
      </c>
      <c r="H333" s="231">
        <v>0</v>
      </c>
      <c r="I333" s="231">
        <v>0</v>
      </c>
      <c r="J333" s="18"/>
    </row>
    <row r="334" spans="1:10" ht="126" x14ac:dyDescent="0.25">
      <c r="A334" s="231">
        <v>220</v>
      </c>
      <c r="B334" s="18" t="s">
        <v>555</v>
      </c>
      <c r="C334" s="231" t="s">
        <v>163</v>
      </c>
      <c r="D334" s="231" t="s">
        <v>554</v>
      </c>
      <c r="E334" s="231" t="s">
        <v>554</v>
      </c>
      <c r="F334" s="231" t="s">
        <v>554</v>
      </c>
      <c r="G334" s="231" t="s">
        <v>554</v>
      </c>
      <c r="H334" s="231" t="s">
        <v>554</v>
      </c>
      <c r="I334" s="231" t="s">
        <v>554</v>
      </c>
      <c r="J334" s="18"/>
    </row>
    <row r="335" spans="1:10" ht="236.25" x14ac:dyDescent="0.25">
      <c r="A335" s="231">
        <v>221</v>
      </c>
      <c r="B335" s="18" t="s">
        <v>556</v>
      </c>
      <c r="C335" s="231" t="s">
        <v>163</v>
      </c>
      <c r="D335" s="231" t="s">
        <v>554</v>
      </c>
      <c r="E335" s="231" t="s">
        <v>554</v>
      </c>
      <c r="F335" s="231" t="s">
        <v>554</v>
      </c>
      <c r="G335" s="231" t="s">
        <v>554</v>
      </c>
      <c r="H335" s="231" t="s">
        <v>554</v>
      </c>
      <c r="I335" s="231" t="s">
        <v>554</v>
      </c>
      <c r="J335" s="18"/>
    </row>
    <row r="336" spans="1:10" ht="94.5" x14ac:dyDescent="0.25">
      <c r="A336" s="231">
        <v>222</v>
      </c>
      <c r="B336" s="18" t="s">
        <v>557</v>
      </c>
      <c r="C336" s="231" t="s">
        <v>163</v>
      </c>
      <c r="D336" s="231" t="s">
        <v>554</v>
      </c>
      <c r="E336" s="231" t="s">
        <v>554</v>
      </c>
      <c r="F336" s="231" t="s">
        <v>554</v>
      </c>
      <c r="G336" s="231" t="s">
        <v>554</v>
      </c>
      <c r="H336" s="231" t="s">
        <v>554</v>
      </c>
      <c r="I336" s="231" t="s">
        <v>554</v>
      </c>
      <c r="J336" s="18"/>
    </row>
    <row r="337" spans="1:10" ht="78.75" x14ac:dyDescent="0.25">
      <c r="A337" s="231">
        <v>223</v>
      </c>
      <c r="B337" s="18" t="s">
        <v>558</v>
      </c>
      <c r="C337" s="231" t="s">
        <v>163</v>
      </c>
      <c r="D337" s="231" t="s">
        <v>554</v>
      </c>
      <c r="E337" s="231" t="s">
        <v>554</v>
      </c>
      <c r="F337" s="231" t="s">
        <v>554</v>
      </c>
      <c r="G337" s="231" t="s">
        <v>554</v>
      </c>
      <c r="H337" s="231" t="s">
        <v>554</v>
      </c>
      <c r="I337" s="231" t="s">
        <v>554</v>
      </c>
      <c r="J337" s="18"/>
    </row>
    <row r="338" spans="1:10" ht="63" x14ac:dyDescent="0.25">
      <c r="A338" s="231">
        <v>224</v>
      </c>
      <c r="B338" s="18" t="s">
        <v>559</v>
      </c>
      <c r="C338" s="231" t="s">
        <v>163</v>
      </c>
      <c r="D338" s="231">
        <v>0</v>
      </c>
      <c r="E338" s="231">
        <v>0</v>
      </c>
      <c r="F338" s="231">
        <v>0</v>
      </c>
      <c r="G338" s="231">
        <v>0</v>
      </c>
      <c r="H338" s="231">
        <v>0</v>
      </c>
      <c r="I338" s="231">
        <v>0</v>
      </c>
      <c r="J338" s="18"/>
    </row>
    <row r="339" spans="1:10" ht="30.75" customHeight="1" x14ac:dyDescent="0.25">
      <c r="A339" s="299" t="s">
        <v>495</v>
      </c>
      <c r="B339" s="299"/>
      <c r="C339" s="299"/>
      <c r="D339" s="299"/>
      <c r="E339" s="299"/>
      <c r="F339" s="299"/>
      <c r="G339" s="299"/>
      <c r="H339" s="299"/>
      <c r="I339" s="299"/>
      <c r="J339" s="299"/>
    </row>
    <row r="340" spans="1:10" ht="47.25" x14ac:dyDescent="0.25">
      <c r="A340" s="231">
        <v>225</v>
      </c>
      <c r="B340" s="183" t="s">
        <v>264</v>
      </c>
      <c r="C340" s="231" t="s">
        <v>163</v>
      </c>
      <c r="D340" s="231">
        <v>3</v>
      </c>
      <c r="E340" s="231">
        <v>0</v>
      </c>
      <c r="F340" s="231">
        <v>0</v>
      </c>
      <c r="G340" s="231">
        <v>0</v>
      </c>
      <c r="H340" s="231">
        <v>0</v>
      </c>
      <c r="I340" s="231">
        <v>0</v>
      </c>
      <c r="J340" s="18"/>
    </row>
    <row r="341" spans="1:10" ht="173.25" x14ac:dyDescent="0.25">
      <c r="A341" s="182">
        <v>226</v>
      </c>
      <c r="B341" s="183" t="s">
        <v>265</v>
      </c>
      <c r="C341" s="231" t="s">
        <v>266</v>
      </c>
      <c r="D341" s="188">
        <v>24215.5</v>
      </c>
      <c r="E341" s="231">
        <v>0</v>
      </c>
      <c r="F341" s="231">
        <v>0</v>
      </c>
      <c r="G341" s="231">
        <v>0</v>
      </c>
      <c r="H341" s="231">
        <v>0</v>
      </c>
      <c r="I341" s="231">
        <v>0</v>
      </c>
      <c r="J341" s="18"/>
    </row>
    <row r="342" spans="1:10" ht="63" x14ac:dyDescent="0.25">
      <c r="A342" s="231">
        <v>227</v>
      </c>
      <c r="B342" s="18" t="s">
        <v>267</v>
      </c>
      <c r="C342" s="231" t="s">
        <v>163</v>
      </c>
      <c r="D342" s="231">
        <v>15</v>
      </c>
      <c r="E342" s="231">
        <v>0</v>
      </c>
      <c r="F342" s="231">
        <v>0</v>
      </c>
      <c r="G342" s="231">
        <v>0</v>
      </c>
      <c r="H342" s="231">
        <v>0</v>
      </c>
      <c r="I342" s="231">
        <v>10</v>
      </c>
      <c r="J342" s="18"/>
    </row>
    <row r="343" spans="1:10" ht="126" x14ac:dyDescent="0.25">
      <c r="A343" s="231">
        <v>228</v>
      </c>
      <c r="B343" s="183" t="s">
        <v>268</v>
      </c>
      <c r="C343" s="231" t="s">
        <v>163</v>
      </c>
      <c r="D343" s="231">
        <v>15</v>
      </c>
      <c r="E343" s="231">
        <v>0</v>
      </c>
      <c r="F343" s="231">
        <v>0</v>
      </c>
      <c r="G343" s="231">
        <v>0</v>
      </c>
      <c r="H343" s="231">
        <v>0</v>
      </c>
      <c r="I343" s="231">
        <v>10</v>
      </c>
      <c r="J343" s="18"/>
    </row>
    <row r="344" spans="1:10" ht="47.25" x14ac:dyDescent="0.25">
      <c r="A344" s="231">
        <v>229</v>
      </c>
      <c r="B344" s="183" t="s">
        <v>269</v>
      </c>
      <c r="C344" s="231" t="s">
        <v>163</v>
      </c>
      <c r="D344" s="231">
        <v>1</v>
      </c>
      <c r="E344" s="231">
        <v>0</v>
      </c>
      <c r="F344" s="231">
        <v>0</v>
      </c>
      <c r="G344" s="231">
        <v>0</v>
      </c>
      <c r="H344" s="231">
        <v>0</v>
      </c>
      <c r="I344" s="231">
        <v>0</v>
      </c>
      <c r="J344" s="18"/>
    </row>
    <row r="345" spans="1:10" ht="47.25" x14ac:dyDescent="0.25">
      <c r="A345" s="231">
        <v>230</v>
      </c>
      <c r="B345" s="183" t="s">
        <v>505</v>
      </c>
      <c r="C345" s="231" t="s">
        <v>163</v>
      </c>
      <c r="D345" s="231" t="s">
        <v>392</v>
      </c>
      <c r="E345" s="231">
        <v>0</v>
      </c>
      <c r="F345" s="231">
        <v>0</v>
      </c>
      <c r="G345" s="231">
        <v>0</v>
      </c>
      <c r="H345" s="231">
        <v>0</v>
      </c>
      <c r="I345" s="231">
        <v>0</v>
      </c>
      <c r="J345" s="18"/>
    </row>
    <row r="346" spans="1:10" ht="110.25" x14ac:dyDescent="0.25">
      <c r="A346" s="231">
        <v>231</v>
      </c>
      <c r="B346" s="183" t="s">
        <v>506</v>
      </c>
      <c r="C346" s="231" t="s">
        <v>163</v>
      </c>
      <c r="D346" s="231" t="s">
        <v>392</v>
      </c>
      <c r="E346" s="231">
        <v>0</v>
      </c>
      <c r="F346" s="231">
        <v>0</v>
      </c>
      <c r="G346" s="231">
        <v>0</v>
      </c>
      <c r="H346" s="231">
        <v>0</v>
      </c>
      <c r="I346" s="231">
        <v>0</v>
      </c>
      <c r="J346" s="18"/>
    </row>
    <row r="347" spans="1:10" ht="63" x14ac:dyDescent="0.25">
      <c r="A347" s="231">
        <v>232</v>
      </c>
      <c r="B347" s="18" t="s">
        <v>270</v>
      </c>
      <c r="C347" s="231" t="s">
        <v>266</v>
      </c>
      <c r="D347" s="189">
        <v>2246427.7599999998</v>
      </c>
      <c r="E347" s="231">
        <v>0</v>
      </c>
      <c r="F347" s="231">
        <v>0</v>
      </c>
      <c r="G347" s="231">
        <v>0</v>
      </c>
      <c r="H347" s="231">
        <v>0</v>
      </c>
      <c r="I347" s="231">
        <v>0</v>
      </c>
      <c r="J347" s="18"/>
    </row>
    <row r="348" spans="1:10" ht="110.25" x14ac:dyDescent="0.25">
      <c r="A348" s="231">
        <v>233</v>
      </c>
      <c r="B348" s="190" t="s">
        <v>271</v>
      </c>
      <c r="C348" s="231" t="s">
        <v>266</v>
      </c>
      <c r="D348" s="189">
        <v>3287356.82</v>
      </c>
      <c r="E348" s="231">
        <v>0</v>
      </c>
      <c r="F348" s="231">
        <v>0</v>
      </c>
      <c r="G348" s="231">
        <v>0</v>
      </c>
      <c r="H348" s="231">
        <v>0</v>
      </c>
      <c r="I348" s="231">
        <v>0</v>
      </c>
      <c r="J348" s="18"/>
    </row>
    <row r="349" spans="1:10" ht="110.25" x14ac:dyDescent="0.25">
      <c r="A349" s="231">
        <v>234</v>
      </c>
      <c r="B349" s="183" t="s">
        <v>272</v>
      </c>
      <c r="C349" s="231" t="s">
        <v>163</v>
      </c>
      <c r="D349" s="231">
        <v>10</v>
      </c>
      <c r="E349" s="231">
        <v>0</v>
      </c>
      <c r="F349" s="231">
        <v>0</v>
      </c>
      <c r="G349" s="231">
        <v>0</v>
      </c>
      <c r="H349" s="231">
        <v>0</v>
      </c>
      <c r="I349" s="231">
        <v>6</v>
      </c>
      <c r="J349" s="18"/>
    </row>
    <row r="350" spans="1:10" ht="61.5" customHeight="1" x14ac:dyDescent="0.25">
      <c r="A350" s="231">
        <v>235</v>
      </c>
      <c r="B350" s="183" t="s">
        <v>560</v>
      </c>
      <c r="C350" s="231" t="s">
        <v>561</v>
      </c>
      <c r="D350" s="231">
        <v>0</v>
      </c>
      <c r="E350" s="231">
        <v>0</v>
      </c>
      <c r="F350" s="231">
        <v>0</v>
      </c>
      <c r="G350" s="231">
        <v>0</v>
      </c>
      <c r="H350" s="231">
        <v>0</v>
      </c>
      <c r="I350" s="231">
        <v>0</v>
      </c>
      <c r="J350" s="18"/>
    </row>
    <row r="351" spans="1:10" ht="78.75" x14ac:dyDescent="0.25">
      <c r="A351" s="231">
        <v>236</v>
      </c>
      <c r="B351" s="183" t="s">
        <v>507</v>
      </c>
      <c r="C351" s="231" t="s">
        <v>266</v>
      </c>
      <c r="D351" s="231" t="s">
        <v>392</v>
      </c>
      <c r="E351" s="231">
        <v>0</v>
      </c>
      <c r="F351" s="231">
        <v>0</v>
      </c>
      <c r="G351" s="231">
        <v>0</v>
      </c>
      <c r="H351" s="231">
        <v>0</v>
      </c>
      <c r="I351" s="231">
        <v>0</v>
      </c>
      <c r="J351" s="18"/>
    </row>
    <row r="352" spans="1:10" ht="31.5" x14ac:dyDescent="0.25">
      <c r="A352" s="231">
        <v>237</v>
      </c>
      <c r="B352" s="183" t="s">
        <v>273</v>
      </c>
      <c r="C352" s="231" t="s">
        <v>163</v>
      </c>
      <c r="D352" s="231">
        <v>15</v>
      </c>
      <c r="E352" s="231">
        <v>0</v>
      </c>
      <c r="F352" s="231">
        <v>0</v>
      </c>
      <c r="G352" s="231">
        <v>0</v>
      </c>
      <c r="H352" s="231">
        <v>0</v>
      </c>
      <c r="I352" s="231">
        <v>10</v>
      </c>
      <c r="J352" s="18"/>
    </row>
    <row r="353" spans="1:10" ht="31.5" x14ac:dyDescent="0.25">
      <c r="A353" s="231">
        <v>238</v>
      </c>
      <c r="B353" s="190" t="s">
        <v>274</v>
      </c>
      <c r="C353" s="231" t="s">
        <v>163</v>
      </c>
      <c r="D353" s="231">
        <v>17555</v>
      </c>
      <c r="E353" s="231">
        <v>0</v>
      </c>
      <c r="F353" s="231">
        <v>0</v>
      </c>
      <c r="G353" s="231">
        <v>0</v>
      </c>
      <c r="H353" s="231">
        <v>0</v>
      </c>
      <c r="I353" s="231">
        <v>0</v>
      </c>
      <c r="J353" s="18"/>
    </row>
    <row r="354" spans="1:10" ht="78.75" x14ac:dyDescent="0.25">
      <c r="A354" s="231">
        <v>239</v>
      </c>
      <c r="B354" s="190" t="s">
        <v>275</v>
      </c>
      <c r="C354" s="231" t="s">
        <v>163</v>
      </c>
      <c r="D354" s="231">
        <v>3921</v>
      </c>
      <c r="E354" s="231">
        <v>0</v>
      </c>
      <c r="F354" s="231">
        <v>0</v>
      </c>
      <c r="G354" s="231">
        <v>0</v>
      </c>
      <c r="H354" s="231">
        <v>0</v>
      </c>
      <c r="I354" s="231">
        <v>0</v>
      </c>
      <c r="J354" s="18"/>
    </row>
    <row r="355" spans="1:10" ht="63" x14ac:dyDescent="0.25">
      <c r="A355" s="231">
        <v>240</v>
      </c>
      <c r="B355" s="183" t="s">
        <v>276</v>
      </c>
      <c r="C355" s="231" t="s">
        <v>163</v>
      </c>
      <c r="D355" s="231">
        <v>47</v>
      </c>
      <c r="E355" s="231">
        <v>0</v>
      </c>
      <c r="F355" s="231">
        <v>0</v>
      </c>
      <c r="G355" s="231">
        <v>0</v>
      </c>
      <c r="H355" s="231">
        <v>0</v>
      </c>
      <c r="I355" s="231">
        <v>0</v>
      </c>
      <c r="J355" s="18"/>
    </row>
    <row r="356" spans="1:10" ht="99.75" customHeight="1" x14ac:dyDescent="0.25">
      <c r="A356" s="231">
        <v>241</v>
      </c>
      <c r="B356" s="185" t="s">
        <v>277</v>
      </c>
      <c r="C356" s="231" t="s">
        <v>163</v>
      </c>
      <c r="D356" s="231">
        <v>2</v>
      </c>
      <c r="E356" s="231">
        <v>0</v>
      </c>
      <c r="F356" s="231">
        <v>0</v>
      </c>
      <c r="G356" s="231">
        <v>0</v>
      </c>
      <c r="H356" s="231">
        <v>0</v>
      </c>
      <c r="I356" s="231">
        <v>0</v>
      </c>
      <c r="J356" s="18"/>
    </row>
    <row r="357" spans="1:10" ht="78.75" x14ac:dyDescent="0.25">
      <c r="A357" s="182">
        <v>242</v>
      </c>
      <c r="B357" s="191" t="s">
        <v>278</v>
      </c>
      <c r="C357" s="231" t="s">
        <v>163</v>
      </c>
      <c r="D357" s="231">
        <v>108</v>
      </c>
      <c r="E357" s="231">
        <v>25</v>
      </c>
      <c r="F357" s="231">
        <v>0</v>
      </c>
      <c r="G357" s="231">
        <v>25</v>
      </c>
      <c r="H357" s="231">
        <v>42</v>
      </c>
      <c r="I357" s="231">
        <v>34</v>
      </c>
      <c r="J357" s="18"/>
    </row>
    <row r="358" spans="1:10" ht="34.5" customHeight="1" x14ac:dyDescent="0.25">
      <c r="A358" s="301" t="s">
        <v>399</v>
      </c>
      <c r="B358" s="301"/>
      <c r="C358" s="301"/>
      <c r="D358" s="301"/>
      <c r="E358" s="301"/>
      <c r="F358" s="301"/>
      <c r="G358" s="301"/>
      <c r="H358" s="301"/>
      <c r="I358" s="301"/>
      <c r="J358" s="301"/>
    </row>
    <row r="359" spans="1:10" ht="26.25" customHeight="1" x14ac:dyDescent="0.25">
      <c r="A359" s="283" t="s">
        <v>518</v>
      </c>
      <c r="B359" s="283"/>
      <c r="C359" s="283"/>
      <c r="D359" s="283"/>
      <c r="E359" s="283"/>
      <c r="F359" s="283"/>
      <c r="G359" s="283"/>
      <c r="H359" s="283"/>
      <c r="I359" s="283"/>
      <c r="J359" s="283"/>
    </row>
    <row r="360" spans="1:10" ht="63" x14ac:dyDescent="0.25">
      <c r="A360" s="231">
        <v>243</v>
      </c>
      <c r="B360" s="18" t="s">
        <v>332</v>
      </c>
      <c r="C360" s="231" t="s">
        <v>163</v>
      </c>
      <c r="D360" s="231">
        <v>0</v>
      </c>
      <c r="E360" s="231">
        <v>0</v>
      </c>
      <c r="F360" s="231">
        <v>0</v>
      </c>
      <c r="G360" s="231">
        <v>0</v>
      </c>
      <c r="H360" s="231">
        <v>0</v>
      </c>
      <c r="I360" s="231">
        <v>0</v>
      </c>
      <c r="J360" s="18"/>
    </row>
    <row r="361" spans="1:10" ht="94.5" x14ac:dyDescent="0.25">
      <c r="A361" s="231">
        <v>244</v>
      </c>
      <c r="B361" s="18" t="s">
        <v>333</v>
      </c>
      <c r="C361" s="231" t="s">
        <v>163</v>
      </c>
      <c r="D361" s="231">
        <v>0</v>
      </c>
      <c r="E361" s="231">
        <v>0</v>
      </c>
      <c r="F361" s="231">
        <v>0</v>
      </c>
      <c r="G361" s="231">
        <v>0</v>
      </c>
      <c r="H361" s="231">
        <v>0</v>
      </c>
      <c r="I361" s="231">
        <v>0</v>
      </c>
      <c r="J361" s="18"/>
    </row>
    <row r="362" spans="1:10" ht="162.75" customHeight="1" x14ac:dyDescent="0.25">
      <c r="A362" s="231">
        <v>245</v>
      </c>
      <c r="B362" s="18" t="s">
        <v>334</v>
      </c>
      <c r="C362" s="231" t="s">
        <v>163</v>
      </c>
      <c r="D362" s="231">
        <v>0</v>
      </c>
      <c r="E362" s="231">
        <v>0</v>
      </c>
      <c r="F362" s="231">
        <v>0</v>
      </c>
      <c r="G362" s="231">
        <v>0</v>
      </c>
      <c r="H362" s="231">
        <v>0</v>
      </c>
      <c r="I362" s="231">
        <v>0</v>
      </c>
      <c r="J362" s="18"/>
    </row>
    <row r="363" spans="1:10" ht="94.5" x14ac:dyDescent="0.25">
      <c r="A363" s="231">
        <v>246</v>
      </c>
      <c r="B363" s="18" t="s">
        <v>335</v>
      </c>
      <c r="C363" s="231" t="s">
        <v>163</v>
      </c>
      <c r="D363" s="231">
        <v>2</v>
      </c>
      <c r="E363" s="231">
        <v>0</v>
      </c>
      <c r="F363" s="231">
        <v>0</v>
      </c>
      <c r="G363" s="231">
        <v>0</v>
      </c>
      <c r="H363" s="231">
        <v>0</v>
      </c>
      <c r="I363" s="231">
        <v>0</v>
      </c>
      <c r="J363" s="18"/>
    </row>
    <row r="364" spans="1:10" ht="78.75" x14ac:dyDescent="0.25">
      <c r="A364" s="182">
        <v>247</v>
      </c>
      <c r="B364" s="18" t="s">
        <v>336</v>
      </c>
      <c r="C364" s="231" t="s">
        <v>163</v>
      </c>
      <c r="D364" s="231">
        <v>1</v>
      </c>
      <c r="E364" s="231">
        <v>0</v>
      </c>
      <c r="F364" s="231">
        <v>0</v>
      </c>
      <c r="G364" s="231">
        <v>0</v>
      </c>
      <c r="H364" s="231">
        <v>0</v>
      </c>
      <c r="I364" s="231">
        <v>0</v>
      </c>
      <c r="J364" s="18"/>
    </row>
    <row r="365" spans="1:10" ht="41.25" customHeight="1" x14ac:dyDescent="0.25">
      <c r="A365" s="302" t="s">
        <v>400</v>
      </c>
      <c r="B365" s="302"/>
      <c r="C365" s="302"/>
      <c r="D365" s="302"/>
      <c r="E365" s="302"/>
      <c r="F365" s="302"/>
      <c r="G365" s="302"/>
      <c r="H365" s="302"/>
      <c r="I365" s="302"/>
      <c r="J365" s="302"/>
    </row>
    <row r="366" spans="1:10" ht="42.75" customHeight="1" x14ac:dyDescent="0.25">
      <c r="A366" s="300" t="s">
        <v>484</v>
      </c>
      <c r="B366" s="300"/>
      <c r="C366" s="300"/>
      <c r="D366" s="300"/>
      <c r="E366" s="300"/>
      <c r="F366" s="300"/>
      <c r="G366" s="300"/>
      <c r="H366" s="300"/>
      <c r="I366" s="300"/>
      <c r="J366" s="300"/>
    </row>
    <row r="367" spans="1:10" x14ac:dyDescent="0.25">
      <c r="A367" s="284" t="s">
        <v>362</v>
      </c>
      <c r="B367" s="284"/>
      <c r="C367" s="284"/>
      <c r="D367" s="284"/>
      <c r="E367" s="284"/>
      <c r="F367" s="284"/>
      <c r="G367" s="284"/>
      <c r="H367" s="284"/>
      <c r="I367" s="284"/>
      <c r="J367" s="284"/>
    </row>
    <row r="368" spans="1:10" ht="42.75" customHeight="1" x14ac:dyDescent="0.25">
      <c r="A368" s="300" t="s">
        <v>485</v>
      </c>
      <c r="B368" s="300"/>
      <c r="C368" s="300"/>
      <c r="D368" s="300"/>
      <c r="E368" s="300"/>
      <c r="F368" s="300"/>
      <c r="G368" s="300"/>
      <c r="H368" s="300"/>
      <c r="I368" s="300"/>
      <c r="J368" s="300"/>
    </row>
    <row r="369" spans="1:10" ht="16.5" customHeight="1" x14ac:dyDescent="0.25">
      <c r="A369" s="284" t="s">
        <v>362</v>
      </c>
      <c r="B369" s="284"/>
      <c r="C369" s="284"/>
      <c r="D369" s="284"/>
      <c r="E369" s="284"/>
      <c r="F369" s="284"/>
      <c r="G369" s="284"/>
      <c r="H369" s="284"/>
      <c r="I369" s="284"/>
      <c r="J369" s="284"/>
    </row>
    <row r="370" spans="1:10" x14ac:dyDescent="0.25">
      <c r="G370" s="19"/>
      <c r="H370" s="19"/>
      <c r="I370" s="21"/>
      <c r="J370" s="21"/>
    </row>
    <row r="371" spans="1:10" x14ac:dyDescent="0.25">
      <c r="G371" s="19"/>
      <c r="H371" s="19"/>
      <c r="I371" s="21"/>
      <c r="J371" s="21"/>
    </row>
    <row r="372" spans="1:10" x14ac:dyDescent="0.25">
      <c r="G372" s="19"/>
      <c r="H372" s="19"/>
      <c r="I372" s="21"/>
      <c r="J372" s="21"/>
    </row>
    <row r="373" spans="1:10" x14ac:dyDescent="0.25">
      <c r="G373" s="19"/>
      <c r="H373" s="19"/>
      <c r="I373" s="21"/>
      <c r="J373" s="21"/>
    </row>
    <row r="374" spans="1:10" x14ac:dyDescent="0.25">
      <c r="G374" s="19"/>
      <c r="H374" s="19"/>
      <c r="I374" s="21"/>
      <c r="J374" s="21"/>
    </row>
    <row r="375" spans="1:10" x14ac:dyDescent="0.25">
      <c r="G375" s="19"/>
      <c r="H375" s="19"/>
      <c r="I375" s="21"/>
      <c r="J375" s="21"/>
    </row>
    <row r="376" spans="1:10" x14ac:dyDescent="0.25">
      <c r="G376" s="19"/>
      <c r="H376" s="19"/>
      <c r="I376" s="21"/>
      <c r="J376" s="21"/>
    </row>
    <row r="377" spans="1:10" x14ac:dyDescent="0.25">
      <c r="G377" s="19"/>
      <c r="H377" s="19"/>
      <c r="I377" s="21"/>
      <c r="J377" s="21"/>
    </row>
    <row r="378" spans="1:10" x14ac:dyDescent="0.25">
      <c r="G378" s="19"/>
      <c r="H378" s="19"/>
      <c r="I378" s="21"/>
      <c r="J378" s="21"/>
    </row>
    <row r="379" spans="1:10" x14ac:dyDescent="0.25">
      <c r="G379" s="19"/>
      <c r="H379" s="19"/>
      <c r="I379" s="21"/>
      <c r="J379" s="21"/>
    </row>
    <row r="380" spans="1:10" x14ac:dyDescent="0.25">
      <c r="G380" s="19"/>
      <c r="H380" s="19"/>
      <c r="I380" s="21"/>
      <c r="J380" s="21"/>
    </row>
    <row r="381" spans="1:10" x14ac:dyDescent="0.25">
      <c r="G381" s="19"/>
      <c r="H381" s="19"/>
      <c r="I381" s="21"/>
      <c r="J381" s="21"/>
    </row>
    <row r="382" spans="1:10" x14ac:dyDescent="0.25">
      <c r="G382" s="19"/>
      <c r="H382" s="19"/>
      <c r="I382" s="21"/>
      <c r="J382" s="21"/>
    </row>
    <row r="383" spans="1:10" x14ac:dyDescent="0.25">
      <c r="G383" s="19"/>
      <c r="H383" s="19"/>
      <c r="I383" s="21"/>
      <c r="J383" s="21"/>
    </row>
    <row r="384" spans="1:10" x14ac:dyDescent="0.25">
      <c r="G384" s="19"/>
      <c r="H384" s="19"/>
      <c r="I384" s="21"/>
      <c r="J384" s="21"/>
    </row>
    <row r="385" spans="7:10" x14ac:dyDescent="0.25">
      <c r="G385" s="19"/>
      <c r="H385" s="19"/>
      <c r="I385" s="21"/>
      <c r="J385" s="21"/>
    </row>
    <row r="386" spans="7:10" x14ac:dyDescent="0.25">
      <c r="G386" s="19"/>
      <c r="H386" s="19"/>
      <c r="I386" s="21"/>
      <c r="J386" s="21"/>
    </row>
    <row r="387" spans="7:10" x14ac:dyDescent="0.25">
      <c r="G387" s="19"/>
      <c r="H387" s="19"/>
      <c r="I387" s="21"/>
      <c r="J387" s="21"/>
    </row>
    <row r="388" spans="7:10" x14ac:dyDescent="0.25">
      <c r="G388" s="19"/>
      <c r="H388" s="19"/>
      <c r="I388" s="21"/>
      <c r="J388" s="21"/>
    </row>
    <row r="389" spans="7:10" x14ac:dyDescent="0.25">
      <c r="G389" s="19"/>
      <c r="H389" s="19"/>
      <c r="I389" s="21"/>
      <c r="J389" s="21"/>
    </row>
    <row r="390" spans="7:10" x14ac:dyDescent="0.25">
      <c r="G390" s="19"/>
      <c r="H390" s="19"/>
      <c r="I390" s="21"/>
      <c r="J390" s="21"/>
    </row>
    <row r="391" spans="7:10" x14ac:dyDescent="0.25">
      <c r="G391" s="19"/>
      <c r="H391" s="19"/>
      <c r="I391" s="21"/>
      <c r="J391" s="21"/>
    </row>
    <row r="392" spans="7:10" x14ac:dyDescent="0.25">
      <c r="G392" s="19"/>
      <c r="H392" s="19"/>
      <c r="I392" s="21"/>
      <c r="J392" s="21"/>
    </row>
    <row r="393" spans="7:10" x14ac:dyDescent="0.25">
      <c r="G393" s="19"/>
      <c r="H393" s="19"/>
      <c r="I393" s="21"/>
      <c r="J393" s="21"/>
    </row>
    <row r="394" spans="7:10" x14ac:dyDescent="0.25">
      <c r="G394" s="19"/>
      <c r="H394" s="19"/>
      <c r="I394" s="21"/>
      <c r="J394" s="21"/>
    </row>
    <row r="395" spans="7:10" x14ac:dyDescent="0.25">
      <c r="G395" s="19"/>
      <c r="H395" s="19"/>
      <c r="I395" s="21"/>
      <c r="J395" s="21"/>
    </row>
    <row r="396" spans="7:10" x14ac:dyDescent="0.25">
      <c r="G396" s="19"/>
      <c r="H396" s="19"/>
      <c r="I396" s="21"/>
      <c r="J396" s="21"/>
    </row>
    <row r="397" spans="7:10" x14ac:dyDescent="0.25">
      <c r="G397" s="19"/>
      <c r="H397" s="19"/>
      <c r="I397" s="21"/>
      <c r="J397" s="21"/>
    </row>
    <row r="398" spans="7:10" x14ac:dyDescent="0.25">
      <c r="G398" s="19"/>
      <c r="H398" s="19"/>
      <c r="I398" s="21"/>
      <c r="J398" s="21"/>
    </row>
    <row r="399" spans="7:10" x14ac:dyDescent="0.25">
      <c r="G399" s="19"/>
      <c r="H399" s="19"/>
      <c r="I399" s="21"/>
      <c r="J399" s="21"/>
    </row>
    <row r="400" spans="7:10" x14ac:dyDescent="0.25">
      <c r="G400" s="19"/>
      <c r="H400" s="19"/>
      <c r="I400" s="21"/>
      <c r="J400" s="21"/>
    </row>
    <row r="401" spans="7:10" x14ac:dyDescent="0.25">
      <c r="G401" s="19"/>
      <c r="H401" s="19"/>
      <c r="I401" s="21"/>
      <c r="J401" s="21"/>
    </row>
    <row r="402" spans="7:10" x14ac:dyDescent="0.25">
      <c r="G402" s="19"/>
      <c r="H402" s="19"/>
      <c r="I402" s="21"/>
      <c r="J402" s="21"/>
    </row>
    <row r="403" spans="7:10" x14ac:dyDescent="0.25">
      <c r="G403" s="19"/>
      <c r="H403" s="19"/>
      <c r="I403" s="21"/>
      <c r="J403" s="21"/>
    </row>
    <row r="404" spans="7:10" x14ac:dyDescent="0.25">
      <c r="G404" s="19"/>
      <c r="H404" s="19"/>
      <c r="I404" s="21"/>
      <c r="J404" s="21"/>
    </row>
    <row r="405" spans="7:10" x14ac:dyDescent="0.25">
      <c r="G405" s="19"/>
      <c r="H405" s="19"/>
      <c r="I405" s="21"/>
      <c r="J405" s="21"/>
    </row>
    <row r="406" spans="7:10" x14ac:dyDescent="0.25">
      <c r="G406" s="19"/>
      <c r="H406" s="19"/>
      <c r="I406" s="21"/>
      <c r="J406" s="21"/>
    </row>
    <row r="407" spans="7:10" x14ac:dyDescent="0.25">
      <c r="G407" s="19"/>
      <c r="H407" s="19"/>
      <c r="I407" s="21"/>
      <c r="J407" s="21"/>
    </row>
    <row r="408" spans="7:10" x14ac:dyDescent="0.25">
      <c r="G408" s="19"/>
      <c r="H408" s="19"/>
      <c r="I408" s="21"/>
      <c r="J408" s="21"/>
    </row>
    <row r="409" spans="7:10" x14ac:dyDescent="0.25">
      <c r="G409" s="19"/>
      <c r="H409" s="19"/>
      <c r="I409" s="21"/>
      <c r="J409" s="21"/>
    </row>
    <row r="410" spans="7:10" x14ac:dyDescent="0.25">
      <c r="G410" s="19"/>
      <c r="H410" s="19"/>
      <c r="I410" s="21"/>
      <c r="J410" s="21"/>
    </row>
    <row r="411" spans="7:10" x14ac:dyDescent="0.25">
      <c r="G411" s="19"/>
      <c r="H411" s="19"/>
      <c r="I411" s="21"/>
      <c r="J411" s="21"/>
    </row>
    <row r="412" spans="7:10" x14ac:dyDescent="0.25">
      <c r="G412" s="19"/>
      <c r="H412" s="19"/>
      <c r="I412" s="21"/>
      <c r="J412" s="21"/>
    </row>
    <row r="413" spans="7:10" x14ac:dyDescent="0.25">
      <c r="G413" s="19"/>
      <c r="H413" s="19"/>
      <c r="I413" s="21"/>
      <c r="J413" s="21"/>
    </row>
    <row r="414" spans="7:10" x14ac:dyDescent="0.25">
      <c r="G414" s="19"/>
      <c r="H414" s="19"/>
      <c r="I414" s="21"/>
      <c r="J414" s="21"/>
    </row>
    <row r="415" spans="7:10" x14ac:dyDescent="0.25">
      <c r="G415" s="19"/>
      <c r="H415" s="19"/>
      <c r="I415" s="21"/>
      <c r="J415" s="21"/>
    </row>
    <row r="416" spans="7:10" x14ac:dyDescent="0.25">
      <c r="G416" s="19"/>
      <c r="H416" s="19"/>
      <c r="I416" s="21"/>
      <c r="J416" s="21"/>
    </row>
    <row r="417" spans="7:10" x14ac:dyDescent="0.25">
      <c r="G417" s="19"/>
      <c r="H417" s="19"/>
      <c r="I417" s="21"/>
      <c r="J417" s="21"/>
    </row>
    <row r="418" spans="7:10" x14ac:dyDescent="0.25">
      <c r="G418" s="19"/>
      <c r="H418" s="19"/>
      <c r="I418" s="21"/>
      <c r="J418" s="21"/>
    </row>
    <row r="419" spans="7:10" x14ac:dyDescent="0.25">
      <c r="G419" s="19"/>
      <c r="H419" s="19"/>
      <c r="I419" s="21"/>
      <c r="J419" s="21"/>
    </row>
    <row r="420" spans="7:10" x14ac:dyDescent="0.25">
      <c r="G420" s="19"/>
      <c r="H420" s="19"/>
      <c r="I420" s="21"/>
      <c r="J420" s="21"/>
    </row>
    <row r="421" spans="7:10" x14ac:dyDescent="0.25">
      <c r="G421" s="19"/>
      <c r="H421" s="19"/>
      <c r="I421" s="21"/>
      <c r="J421" s="21"/>
    </row>
    <row r="422" spans="7:10" x14ac:dyDescent="0.25">
      <c r="G422" s="19"/>
      <c r="H422" s="19"/>
      <c r="I422" s="21"/>
      <c r="J422" s="21"/>
    </row>
    <row r="423" spans="7:10" x14ac:dyDescent="0.25">
      <c r="G423" s="19"/>
      <c r="H423" s="19"/>
      <c r="I423" s="21"/>
      <c r="J423" s="21"/>
    </row>
    <row r="424" spans="7:10" x14ac:dyDescent="0.25">
      <c r="I424" s="21"/>
      <c r="J424" s="21"/>
    </row>
    <row r="425" spans="7:10" x14ac:dyDescent="0.25">
      <c r="I425" s="21"/>
      <c r="J425" s="21"/>
    </row>
    <row r="426" spans="7:10" x14ac:dyDescent="0.25">
      <c r="I426" s="21"/>
      <c r="J426" s="21"/>
    </row>
    <row r="427" spans="7:10" x14ac:dyDescent="0.25">
      <c r="I427" s="21"/>
      <c r="J427" s="21"/>
    </row>
    <row r="428" spans="7:10" x14ac:dyDescent="0.25">
      <c r="I428" s="21"/>
      <c r="J428" s="21"/>
    </row>
    <row r="429" spans="7:10" x14ac:dyDescent="0.25">
      <c r="I429" s="21"/>
      <c r="J429" s="21"/>
    </row>
    <row r="430" spans="7:10" x14ac:dyDescent="0.25">
      <c r="I430" s="21"/>
      <c r="J430" s="21"/>
    </row>
    <row r="431" spans="7:10" x14ac:dyDescent="0.25">
      <c r="I431" s="21"/>
      <c r="J431" s="21"/>
    </row>
    <row r="432" spans="7:10" x14ac:dyDescent="0.25">
      <c r="I432" s="21"/>
      <c r="J432" s="21"/>
    </row>
    <row r="433" spans="9:10" x14ac:dyDescent="0.25">
      <c r="I433" s="21"/>
      <c r="J433" s="21"/>
    </row>
    <row r="434" spans="9:10" x14ac:dyDescent="0.25">
      <c r="I434" s="21"/>
      <c r="J434" s="21"/>
    </row>
    <row r="435" spans="9:10" x14ac:dyDescent="0.25">
      <c r="I435" s="21"/>
      <c r="J435" s="21"/>
    </row>
    <row r="436" spans="9:10" x14ac:dyDescent="0.25">
      <c r="I436" s="21"/>
      <c r="J436" s="21"/>
    </row>
    <row r="437" spans="9:10" x14ac:dyDescent="0.25">
      <c r="I437" s="21"/>
      <c r="J437" s="21"/>
    </row>
    <row r="438" spans="9:10" x14ac:dyDescent="0.25">
      <c r="I438" s="21"/>
      <c r="J438" s="21"/>
    </row>
    <row r="439" spans="9:10" x14ac:dyDescent="0.25">
      <c r="I439" s="21"/>
      <c r="J439" s="21"/>
    </row>
    <row r="440" spans="9:10" x14ac:dyDescent="0.25">
      <c r="I440" s="21"/>
      <c r="J440" s="21"/>
    </row>
    <row r="441" spans="9:10" x14ac:dyDescent="0.25">
      <c r="I441" s="21"/>
      <c r="J441" s="21"/>
    </row>
    <row r="442" spans="9:10" x14ac:dyDescent="0.25">
      <c r="I442" s="21"/>
      <c r="J442" s="21"/>
    </row>
    <row r="443" spans="9:10" x14ac:dyDescent="0.25">
      <c r="I443" s="21"/>
      <c r="J443" s="21"/>
    </row>
    <row r="444" spans="9:10" x14ac:dyDescent="0.25">
      <c r="I444" s="21"/>
      <c r="J444" s="21"/>
    </row>
    <row r="445" spans="9:10" x14ac:dyDescent="0.25">
      <c r="I445" s="21"/>
      <c r="J445" s="21"/>
    </row>
    <row r="446" spans="9:10" x14ac:dyDescent="0.25">
      <c r="I446" s="21"/>
      <c r="J446" s="21"/>
    </row>
    <row r="447" spans="9:10" x14ac:dyDescent="0.25">
      <c r="I447" s="21"/>
      <c r="J447" s="21"/>
    </row>
    <row r="448" spans="9:10" x14ac:dyDescent="0.25">
      <c r="I448" s="21"/>
      <c r="J448" s="21"/>
    </row>
    <row r="449" spans="9:10" x14ac:dyDescent="0.25">
      <c r="I449" s="21"/>
      <c r="J449" s="21"/>
    </row>
    <row r="450" spans="9:10" x14ac:dyDescent="0.25">
      <c r="I450" s="21"/>
      <c r="J450" s="21"/>
    </row>
    <row r="451" spans="9:10" x14ac:dyDescent="0.25">
      <c r="I451" s="21"/>
      <c r="J451" s="21"/>
    </row>
    <row r="452" spans="9:10" x14ac:dyDescent="0.25">
      <c r="I452" s="21"/>
      <c r="J452" s="21"/>
    </row>
    <row r="453" spans="9:10" x14ac:dyDescent="0.25">
      <c r="I453" s="21"/>
      <c r="J453" s="21"/>
    </row>
    <row r="454" spans="9:10" x14ac:dyDescent="0.25">
      <c r="I454" s="21"/>
      <c r="J454" s="21"/>
    </row>
    <row r="455" spans="9:10" x14ac:dyDescent="0.25">
      <c r="I455" s="21"/>
      <c r="J455" s="21"/>
    </row>
    <row r="456" spans="9:10" x14ac:dyDescent="0.25">
      <c r="I456" s="21"/>
      <c r="J456" s="21"/>
    </row>
    <row r="457" spans="9:10" x14ac:dyDescent="0.25">
      <c r="I457" s="21"/>
      <c r="J457" s="21"/>
    </row>
    <row r="458" spans="9:10" x14ac:dyDescent="0.25">
      <c r="I458" s="21"/>
      <c r="J458" s="21"/>
    </row>
    <row r="459" spans="9:10" x14ac:dyDescent="0.25">
      <c r="I459" s="21"/>
      <c r="J459" s="21"/>
    </row>
    <row r="460" spans="9:10" x14ac:dyDescent="0.25">
      <c r="I460" s="21"/>
      <c r="J460" s="21"/>
    </row>
    <row r="461" spans="9:10" x14ac:dyDescent="0.25">
      <c r="I461" s="21"/>
      <c r="J461" s="21"/>
    </row>
    <row r="462" spans="9:10" x14ac:dyDescent="0.25">
      <c r="I462" s="21"/>
      <c r="J462" s="21"/>
    </row>
    <row r="463" spans="9:10" x14ac:dyDescent="0.25">
      <c r="I463" s="21"/>
      <c r="J463" s="21"/>
    </row>
    <row r="464" spans="9:10" x14ac:dyDescent="0.25">
      <c r="I464" s="21"/>
      <c r="J464" s="21"/>
    </row>
    <row r="465" spans="9:10" x14ac:dyDescent="0.25">
      <c r="I465" s="21"/>
      <c r="J465" s="21"/>
    </row>
    <row r="466" spans="9:10" x14ac:dyDescent="0.25">
      <c r="I466" s="21"/>
      <c r="J466" s="21"/>
    </row>
    <row r="467" spans="9:10" x14ac:dyDescent="0.25">
      <c r="I467" s="21"/>
      <c r="J467" s="21"/>
    </row>
    <row r="468" spans="9:10" x14ac:dyDescent="0.25">
      <c r="I468" s="21"/>
      <c r="J468" s="21"/>
    </row>
    <row r="469" spans="9:10" x14ac:dyDescent="0.25">
      <c r="I469" s="21"/>
      <c r="J469" s="21"/>
    </row>
    <row r="470" spans="9:10" x14ac:dyDescent="0.25">
      <c r="I470" s="21"/>
      <c r="J470" s="21"/>
    </row>
    <row r="471" spans="9:10" x14ac:dyDescent="0.25">
      <c r="I471" s="21"/>
      <c r="J471" s="21"/>
    </row>
    <row r="472" spans="9:10" x14ac:dyDescent="0.25">
      <c r="I472" s="21"/>
      <c r="J472" s="21"/>
    </row>
    <row r="473" spans="9:10" x14ac:dyDescent="0.25">
      <c r="I473" s="21"/>
      <c r="J473" s="21"/>
    </row>
    <row r="474" spans="9:10" x14ac:dyDescent="0.25">
      <c r="I474" s="21"/>
      <c r="J474" s="21"/>
    </row>
    <row r="475" spans="9:10" x14ac:dyDescent="0.25">
      <c r="I475" s="21"/>
      <c r="J475" s="21"/>
    </row>
    <row r="476" spans="9:10" x14ac:dyDescent="0.25">
      <c r="I476" s="21"/>
      <c r="J476" s="21"/>
    </row>
    <row r="477" spans="9:10" x14ac:dyDescent="0.25">
      <c r="I477" s="21"/>
      <c r="J477" s="21"/>
    </row>
    <row r="478" spans="9:10" x14ac:dyDescent="0.25">
      <c r="I478" s="21"/>
      <c r="J478" s="21"/>
    </row>
    <row r="479" spans="9:10" x14ac:dyDescent="0.25">
      <c r="I479" s="21"/>
      <c r="J479" s="21"/>
    </row>
    <row r="480" spans="9:10" x14ac:dyDescent="0.25">
      <c r="I480" s="21"/>
      <c r="J480" s="21"/>
    </row>
    <row r="481" spans="9:10" x14ac:dyDescent="0.25">
      <c r="I481" s="21"/>
      <c r="J481" s="21"/>
    </row>
    <row r="482" spans="9:10" x14ac:dyDescent="0.25">
      <c r="I482" s="21"/>
      <c r="J482" s="21"/>
    </row>
    <row r="483" spans="9:10" x14ac:dyDescent="0.25">
      <c r="I483" s="21"/>
      <c r="J483" s="21"/>
    </row>
    <row r="484" spans="9:10" x14ac:dyDescent="0.25">
      <c r="I484" s="21"/>
      <c r="J484" s="21"/>
    </row>
    <row r="485" spans="9:10" x14ac:dyDescent="0.25">
      <c r="I485" s="21"/>
      <c r="J485" s="21"/>
    </row>
    <row r="486" spans="9:10" x14ac:dyDescent="0.25">
      <c r="I486" s="21"/>
      <c r="J486" s="21"/>
    </row>
    <row r="487" spans="9:10" x14ac:dyDescent="0.25">
      <c r="I487" s="21"/>
      <c r="J487" s="21"/>
    </row>
    <row r="488" spans="9:10" x14ac:dyDescent="0.25">
      <c r="I488" s="21"/>
      <c r="J488" s="21"/>
    </row>
    <row r="489" spans="9:10" x14ac:dyDescent="0.25">
      <c r="I489" s="21"/>
      <c r="J489" s="21"/>
    </row>
    <row r="490" spans="9:10" x14ac:dyDescent="0.25">
      <c r="I490" s="21"/>
      <c r="J490" s="21"/>
    </row>
    <row r="491" spans="9:10" x14ac:dyDescent="0.25">
      <c r="I491" s="21"/>
      <c r="J491" s="21"/>
    </row>
    <row r="492" spans="9:10" x14ac:dyDescent="0.25">
      <c r="I492" s="21"/>
      <c r="J492" s="21"/>
    </row>
    <row r="493" spans="9:10" x14ac:dyDescent="0.25">
      <c r="I493" s="21"/>
      <c r="J493" s="21"/>
    </row>
    <row r="494" spans="9:10" x14ac:dyDescent="0.25">
      <c r="I494" s="21"/>
      <c r="J494" s="21"/>
    </row>
    <row r="495" spans="9:10" x14ac:dyDescent="0.25">
      <c r="I495" s="21"/>
      <c r="J495" s="21"/>
    </row>
    <row r="496" spans="9:10" x14ac:dyDescent="0.25">
      <c r="I496" s="21"/>
      <c r="J496" s="21"/>
    </row>
    <row r="497" spans="9:10" x14ac:dyDescent="0.25">
      <c r="I497" s="21"/>
      <c r="J497" s="21"/>
    </row>
    <row r="498" spans="9:10" x14ac:dyDescent="0.25">
      <c r="I498" s="21"/>
      <c r="J498" s="21"/>
    </row>
    <row r="499" spans="9:10" x14ac:dyDescent="0.25">
      <c r="I499" s="21"/>
      <c r="J499" s="21"/>
    </row>
    <row r="500" spans="9:10" x14ac:dyDescent="0.25">
      <c r="I500" s="21"/>
      <c r="J500" s="21"/>
    </row>
    <row r="501" spans="9:10" x14ac:dyDescent="0.25">
      <c r="I501" s="21"/>
      <c r="J501" s="21"/>
    </row>
    <row r="502" spans="9:10" x14ac:dyDescent="0.25">
      <c r="I502" s="21"/>
      <c r="J502" s="21"/>
    </row>
    <row r="503" spans="9:10" x14ac:dyDescent="0.25">
      <c r="I503" s="21"/>
      <c r="J503" s="21"/>
    </row>
    <row r="504" spans="9:10" x14ac:dyDescent="0.25">
      <c r="I504" s="21"/>
      <c r="J504" s="21"/>
    </row>
    <row r="505" spans="9:10" x14ac:dyDescent="0.25">
      <c r="I505" s="21"/>
      <c r="J505" s="21"/>
    </row>
    <row r="506" spans="9:10" x14ac:dyDescent="0.25">
      <c r="I506" s="21"/>
      <c r="J506" s="21"/>
    </row>
    <row r="507" spans="9:10" x14ac:dyDescent="0.25">
      <c r="I507" s="21"/>
      <c r="J507" s="21"/>
    </row>
    <row r="508" spans="9:10" x14ac:dyDescent="0.25">
      <c r="I508" s="21"/>
      <c r="J508" s="21"/>
    </row>
    <row r="509" spans="9:10" x14ac:dyDescent="0.25">
      <c r="I509" s="21"/>
      <c r="J509" s="21"/>
    </row>
    <row r="510" spans="9:10" x14ac:dyDescent="0.25">
      <c r="I510" s="21"/>
      <c r="J510" s="21"/>
    </row>
    <row r="511" spans="9:10" x14ac:dyDescent="0.25">
      <c r="I511" s="21"/>
      <c r="J511" s="21"/>
    </row>
    <row r="512" spans="9:10" x14ac:dyDescent="0.25">
      <c r="I512" s="21"/>
      <c r="J512" s="21"/>
    </row>
    <row r="513" spans="9:10" x14ac:dyDescent="0.25">
      <c r="I513" s="21"/>
      <c r="J513" s="21"/>
    </row>
    <row r="514" spans="9:10" x14ac:dyDescent="0.25">
      <c r="I514" s="21"/>
      <c r="J514" s="21"/>
    </row>
    <row r="515" spans="9:10" x14ac:dyDescent="0.25">
      <c r="I515" s="21"/>
      <c r="J515" s="21"/>
    </row>
    <row r="516" spans="9:10" x14ac:dyDescent="0.25">
      <c r="I516" s="21"/>
      <c r="J516" s="21"/>
    </row>
    <row r="517" spans="9:10" x14ac:dyDescent="0.25">
      <c r="I517" s="21"/>
      <c r="J517" s="21"/>
    </row>
    <row r="518" spans="9:10" x14ac:dyDescent="0.25">
      <c r="I518" s="21"/>
      <c r="J518" s="21"/>
    </row>
    <row r="519" spans="9:10" x14ac:dyDescent="0.25">
      <c r="I519" s="21"/>
      <c r="J519" s="21"/>
    </row>
    <row r="520" spans="9:10" x14ac:dyDescent="0.25">
      <c r="I520" s="21"/>
      <c r="J520" s="21"/>
    </row>
    <row r="521" spans="9:10" x14ac:dyDescent="0.25">
      <c r="I521" s="21"/>
      <c r="J521" s="21"/>
    </row>
    <row r="522" spans="9:10" x14ac:dyDescent="0.25">
      <c r="I522" s="21"/>
      <c r="J522" s="21"/>
    </row>
    <row r="523" spans="9:10" x14ac:dyDescent="0.25">
      <c r="I523" s="21"/>
      <c r="J523" s="21"/>
    </row>
    <row r="524" spans="9:10" x14ac:dyDescent="0.25">
      <c r="I524" s="21"/>
      <c r="J524" s="21"/>
    </row>
    <row r="525" spans="9:10" x14ac:dyDescent="0.25">
      <c r="I525" s="21"/>
      <c r="J525" s="21"/>
    </row>
    <row r="526" spans="9:10" x14ac:dyDescent="0.25">
      <c r="I526" s="21"/>
      <c r="J526" s="21"/>
    </row>
    <row r="527" spans="9:10" x14ac:dyDescent="0.25">
      <c r="I527" s="21"/>
      <c r="J527" s="21"/>
    </row>
    <row r="528" spans="9:10" x14ac:dyDescent="0.25">
      <c r="I528" s="21"/>
      <c r="J528" s="21"/>
    </row>
    <row r="529" spans="9:10" x14ac:dyDescent="0.25">
      <c r="I529" s="21"/>
      <c r="J529" s="21"/>
    </row>
    <row r="530" spans="9:10" x14ac:dyDescent="0.25">
      <c r="I530" s="21"/>
      <c r="J530" s="21"/>
    </row>
    <row r="531" spans="9:10" x14ac:dyDescent="0.25">
      <c r="I531" s="21"/>
      <c r="J531" s="21"/>
    </row>
    <row r="532" spans="9:10" x14ac:dyDescent="0.25">
      <c r="I532" s="21"/>
      <c r="J532" s="21"/>
    </row>
    <row r="533" spans="9:10" x14ac:dyDescent="0.25">
      <c r="I533" s="21"/>
      <c r="J533" s="21"/>
    </row>
    <row r="534" spans="9:10" x14ac:dyDescent="0.25">
      <c r="I534" s="21"/>
      <c r="J534" s="21"/>
    </row>
    <row r="535" spans="9:10" x14ac:dyDescent="0.25">
      <c r="I535" s="21"/>
      <c r="J535" s="21"/>
    </row>
    <row r="536" spans="9:10" x14ac:dyDescent="0.25">
      <c r="I536" s="21"/>
      <c r="J536" s="21"/>
    </row>
    <row r="537" spans="9:10" x14ac:dyDescent="0.25">
      <c r="I537" s="21"/>
      <c r="J537" s="21"/>
    </row>
    <row r="538" spans="9:10" x14ac:dyDescent="0.25">
      <c r="I538" s="21"/>
      <c r="J538" s="21"/>
    </row>
    <row r="539" spans="9:10" x14ac:dyDescent="0.25">
      <c r="I539" s="21"/>
      <c r="J539" s="21"/>
    </row>
    <row r="540" spans="9:10" x14ac:dyDescent="0.25">
      <c r="I540" s="21"/>
      <c r="J540" s="21"/>
    </row>
    <row r="541" spans="9:10" x14ac:dyDescent="0.25">
      <c r="I541" s="21"/>
      <c r="J541" s="21"/>
    </row>
    <row r="542" spans="9:10" x14ac:dyDescent="0.25">
      <c r="I542" s="21"/>
      <c r="J542" s="21"/>
    </row>
    <row r="543" spans="9:10" x14ac:dyDescent="0.25">
      <c r="I543" s="21"/>
      <c r="J543" s="21"/>
    </row>
    <row r="544" spans="9:10" x14ac:dyDescent="0.25">
      <c r="I544" s="21"/>
      <c r="J544" s="21"/>
    </row>
    <row r="545" spans="9:10" x14ac:dyDescent="0.25">
      <c r="I545" s="21"/>
      <c r="J545" s="21"/>
    </row>
    <row r="546" spans="9:10" x14ac:dyDescent="0.25">
      <c r="I546" s="21"/>
      <c r="J546" s="21"/>
    </row>
    <row r="547" spans="9:10" x14ac:dyDescent="0.25">
      <c r="I547" s="21"/>
      <c r="J547" s="21"/>
    </row>
    <row r="548" spans="9:10" x14ac:dyDescent="0.25">
      <c r="I548" s="21"/>
      <c r="J548" s="21"/>
    </row>
    <row r="549" spans="9:10" x14ac:dyDescent="0.25">
      <c r="I549" s="21"/>
      <c r="J549" s="21"/>
    </row>
    <row r="550" spans="9:10" x14ac:dyDescent="0.25">
      <c r="I550" s="21"/>
      <c r="J550" s="21"/>
    </row>
    <row r="551" spans="9:10" x14ac:dyDescent="0.25">
      <c r="I551" s="21"/>
      <c r="J551" s="21"/>
    </row>
    <row r="552" spans="9:10" x14ac:dyDescent="0.25">
      <c r="I552" s="21"/>
      <c r="J552" s="21"/>
    </row>
    <row r="553" spans="9:10" x14ac:dyDescent="0.25">
      <c r="I553" s="21"/>
      <c r="J553" s="21"/>
    </row>
    <row r="554" spans="9:10" x14ac:dyDescent="0.25">
      <c r="I554" s="21"/>
      <c r="J554" s="21"/>
    </row>
    <row r="555" spans="9:10" x14ac:dyDescent="0.25">
      <c r="I555" s="21"/>
      <c r="J555" s="21"/>
    </row>
    <row r="556" spans="9:10" x14ac:dyDescent="0.25">
      <c r="I556" s="21"/>
      <c r="J556" s="21"/>
    </row>
    <row r="557" spans="9:10" x14ac:dyDescent="0.25">
      <c r="I557" s="21"/>
      <c r="J557" s="21"/>
    </row>
    <row r="558" spans="9:10" x14ac:dyDescent="0.25">
      <c r="I558" s="21"/>
      <c r="J558" s="21"/>
    </row>
    <row r="559" spans="9:10" x14ac:dyDescent="0.25">
      <c r="I559" s="21"/>
      <c r="J559" s="21"/>
    </row>
    <row r="560" spans="9:10" x14ac:dyDescent="0.25">
      <c r="I560" s="21"/>
      <c r="J560" s="21"/>
    </row>
    <row r="561" spans="9:10" x14ac:dyDescent="0.25">
      <c r="I561" s="21"/>
      <c r="J561" s="21"/>
    </row>
    <row r="562" spans="9:10" x14ac:dyDescent="0.25">
      <c r="I562" s="21"/>
      <c r="J562" s="21"/>
    </row>
    <row r="563" spans="9:10" x14ac:dyDescent="0.25">
      <c r="I563" s="21"/>
      <c r="J563" s="21"/>
    </row>
  </sheetData>
  <mergeCells count="137">
    <mergeCell ref="A273:J273"/>
    <mergeCell ref="A275:J275"/>
    <mergeCell ref="A279:J279"/>
    <mergeCell ref="A281:J281"/>
    <mergeCell ref="A282:D282"/>
    <mergeCell ref="E282:J282"/>
    <mergeCell ref="A123:D123"/>
    <mergeCell ref="E123:J123"/>
    <mergeCell ref="A256:J256"/>
    <mergeCell ref="A185:J185"/>
    <mergeCell ref="A186:J186"/>
    <mergeCell ref="A189:J189"/>
    <mergeCell ref="A192:J192"/>
    <mergeCell ref="A198:J198"/>
    <mergeCell ref="A206:J206"/>
    <mergeCell ref="A204:J204"/>
    <mergeCell ref="A205:D205"/>
    <mergeCell ref="E205:J205"/>
    <mergeCell ref="A211:J211"/>
    <mergeCell ref="A212:J212"/>
    <mergeCell ref="A216:J216"/>
    <mergeCell ref="A225:J225"/>
    <mergeCell ref="A170:J170"/>
    <mergeCell ref="A172:J172"/>
    <mergeCell ref="A175:J175"/>
    <mergeCell ref="A177:J177"/>
    <mergeCell ref="A181:J181"/>
    <mergeCell ref="A183:J183"/>
    <mergeCell ref="A184:D184"/>
    <mergeCell ref="A257:J257"/>
    <mergeCell ref="A267:J267"/>
    <mergeCell ref="A113:J113"/>
    <mergeCell ref="A114:J114"/>
    <mergeCell ref="A117:J117"/>
    <mergeCell ref="A120:J120"/>
    <mergeCell ref="A122:J122"/>
    <mergeCell ref="A149:J149"/>
    <mergeCell ref="A151:J151"/>
    <mergeCell ref="A167:J167"/>
    <mergeCell ref="A168:J168"/>
    <mergeCell ref="A109:J109"/>
    <mergeCell ref="A111:J111"/>
    <mergeCell ref="A283:J283"/>
    <mergeCell ref="A284:J284"/>
    <mergeCell ref="A97:J97"/>
    <mergeCell ref="A98:J98"/>
    <mergeCell ref="A101:J101"/>
    <mergeCell ref="A103:J103"/>
    <mergeCell ref="A43:J43"/>
    <mergeCell ref="A105:J105"/>
    <mergeCell ref="A106:J106"/>
    <mergeCell ref="A165:J165"/>
    <mergeCell ref="A156:J156"/>
    <mergeCell ref="A162:J162"/>
    <mergeCell ref="A244:J244"/>
    <mergeCell ref="A243:J243"/>
    <mergeCell ref="A250:J250"/>
    <mergeCell ref="A252:J252"/>
    <mergeCell ref="A253:D253"/>
    <mergeCell ref="A254:J254"/>
    <mergeCell ref="A255:D255"/>
    <mergeCell ref="A124:J124"/>
    <mergeCell ref="A125:J125"/>
    <mergeCell ref="A230:J230"/>
    <mergeCell ref="I1:J1"/>
    <mergeCell ref="A4:J4"/>
    <mergeCell ref="A75:J75"/>
    <mergeCell ref="A76:J76"/>
    <mergeCell ref="A84:J84"/>
    <mergeCell ref="A19:J19"/>
    <mergeCell ref="A23:J23"/>
    <mergeCell ref="A27:J27"/>
    <mergeCell ref="A35:J35"/>
    <mergeCell ref="A37:J37"/>
    <mergeCell ref="A41:J41"/>
    <mergeCell ref="A3:J3"/>
    <mergeCell ref="A9:J9"/>
    <mergeCell ref="A10:J10"/>
    <mergeCell ref="A12:J12"/>
    <mergeCell ref="A14:J14"/>
    <mergeCell ref="A15:J15"/>
    <mergeCell ref="A5:A7"/>
    <mergeCell ref="B5:B7"/>
    <mergeCell ref="C5:C7"/>
    <mergeCell ref="D5:J5"/>
    <mergeCell ref="E6:F6"/>
    <mergeCell ref="G6:H6"/>
    <mergeCell ref="I6:J6"/>
    <mergeCell ref="A11:D11"/>
    <mergeCell ref="A13:D13"/>
    <mergeCell ref="A96:D96"/>
    <mergeCell ref="A44:D44"/>
    <mergeCell ref="A74:D74"/>
    <mergeCell ref="A89:J89"/>
    <mergeCell ref="A91:J91"/>
    <mergeCell ref="A93:J93"/>
    <mergeCell ref="A45:J45"/>
    <mergeCell ref="A46:J46"/>
    <mergeCell ref="A68:J68"/>
    <mergeCell ref="A73:J73"/>
    <mergeCell ref="A92:D92"/>
    <mergeCell ref="A95:J95"/>
    <mergeCell ref="A339:J339"/>
    <mergeCell ref="A358:J358"/>
    <mergeCell ref="A359:J359"/>
    <mergeCell ref="A365:J365"/>
    <mergeCell ref="A319:J319"/>
    <mergeCell ref="A320:D320"/>
    <mergeCell ref="A307:J307"/>
    <mergeCell ref="A301:J301"/>
    <mergeCell ref="A367:D367"/>
    <mergeCell ref="E367:J367"/>
    <mergeCell ref="A303:J303"/>
    <mergeCell ref="A288:J288"/>
    <mergeCell ref="E369:J369"/>
    <mergeCell ref="A369:D369"/>
    <mergeCell ref="A302:F302"/>
    <mergeCell ref="A104:D104"/>
    <mergeCell ref="A166:D166"/>
    <mergeCell ref="E11:J11"/>
    <mergeCell ref="E13:J13"/>
    <mergeCell ref="E44:J44"/>
    <mergeCell ref="E104:J104"/>
    <mergeCell ref="E166:J166"/>
    <mergeCell ref="E184:J184"/>
    <mergeCell ref="E253:J253"/>
    <mergeCell ref="E255:J255"/>
    <mergeCell ref="E320:J320"/>
    <mergeCell ref="A308:J308"/>
    <mergeCell ref="A316:J316"/>
    <mergeCell ref="A293:J293"/>
    <mergeCell ref="A294:J294"/>
    <mergeCell ref="A297:J297"/>
    <mergeCell ref="A366:J366"/>
    <mergeCell ref="A368:J368"/>
    <mergeCell ref="A321:J321"/>
    <mergeCell ref="A322:J322"/>
  </mergeCells>
  <pageMargins left="0" right="0" top="0.55118110236220474" bottom="0.55118110236220474" header="0.31496062992125984" footer="0.31496062992125984"/>
  <pageSetup paperSize="9" scale="88" orientation="portrait" r:id="rId1"/>
  <rowBreaks count="4" manualBreakCount="4">
    <brk id="18" max="16383" man="1"/>
    <brk id="44" max="16383" man="1"/>
    <brk id="112" max="16383" man="1"/>
    <brk id="1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Таблица 1</vt:lpstr>
      <vt:lpstr>Таблица 2</vt:lpstr>
      <vt:lpstr>'Таблица 1'!Заголовки_для_печати</vt:lpstr>
      <vt:lpstr>'Таблица 2'!Заголовки_для_печати</vt:lpstr>
      <vt:lpstr>'Таблица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2023-08-01T13:06:27Z</dcterms:modified>
</cp:coreProperties>
</file>