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7320" activeTab="1"/>
  </bookViews>
  <sheets>
    <sheet name="Таблица 1" sheetId="1" r:id="rId1"/>
    <sheet name="Таблица 2" sheetId="3" r:id="rId2"/>
    <sheet name="Таблица 3" sheetId="4" r:id="rId3"/>
  </sheets>
  <definedNames>
    <definedName name="_xlnm._FilterDatabase" localSheetId="0" hidden="1">'Таблица 1'!$A$4:$F$488</definedName>
    <definedName name="_xlnm._FilterDatabase" localSheetId="2" hidden="1">'Таблица 3'!$A$6:$F$192</definedName>
    <definedName name="_xlnm.Print_Titles" localSheetId="0">'Таблица 1'!$4:$5</definedName>
    <definedName name="_xlnm.Print_Titles" localSheetId="1">'Таблица 2'!$5:$7</definedName>
    <definedName name="_xlnm.Print_Titles" localSheetId="2">'Таблица 3'!$4:$6</definedName>
    <definedName name="_xlnm.Print_Area" localSheetId="0">'Таблица 1'!$A$1:$F$488</definedName>
    <definedName name="_xlnm.Print_Area" localSheetId="1">'Таблица 2'!$A$1:$E$376</definedName>
    <definedName name="_xlnm.Print_Area" localSheetId="2">'Таблица 3'!$A$1:$F$192</definedName>
  </definedNames>
  <calcPr calcId="152511"/>
</workbook>
</file>

<file path=xl/calcChain.xml><?xml version="1.0" encoding="utf-8"?>
<calcChain xmlns="http://schemas.openxmlformats.org/spreadsheetml/2006/main">
  <c r="D222" i="1" l="1"/>
  <c r="D221" i="1"/>
  <c r="D123" i="1" l="1"/>
  <c r="D122" i="1"/>
  <c r="D121" i="1"/>
  <c r="E123" i="1"/>
  <c r="E88" i="1" l="1"/>
  <c r="E87" i="1"/>
  <c r="D87" i="1"/>
  <c r="E142" i="1" l="1"/>
  <c r="D142" i="1"/>
  <c r="E344" i="1" l="1"/>
  <c r="D344" i="1"/>
  <c r="D68" i="1"/>
  <c r="D67" i="1"/>
  <c r="D66" i="1"/>
  <c r="E8" i="1" l="1"/>
  <c r="D8" i="1" l="1"/>
  <c r="E469" i="1" l="1"/>
  <c r="E468" i="1"/>
  <c r="E467" i="1"/>
  <c r="F63" i="1"/>
  <c r="F54" i="1"/>
  <c r="F53" i="1"/>
  <c r="F48" i="1"/>
  <c r="F47" i="1"/>
  <c r="F42" i="1"/>
  <c r="F43" i="1"/>
  <c r="F44" i="1"/>
  <c r="F41" i="1"/>
  <c r="F37" i="1"/>
  <c r="F38" i="1"/>
  <c r="F39" i="1"/>
  <c r="F36" i="1"/>
  <c r="F34" i="1"/>
  <c r="F33" i="1"/>
  <c r="F28" i="1"/>
  <c r="E23" i="1"/>
  <c r="D441" i="1" l="1"/>
  <c r="D442" i="1"/>
  <c r="D443" i="1"/>
  <c r="E441" i="1"/>
  <c r="E442" i="1"/>
  <c r="E443" i="1"/>
  <c r="E377" i="1" l="1"/>
  <c r="D469" i="1" l="1"/>
  <c r="D467" i="1"/>
  <c r="D468" i="1"/>
  <c r="A71" i="3" l="1"/>
  <c r="F382" i="1" l="1"/>
  <c r="F383" i="1"/>
  <c r="F418" i="1"/>
  <c r="F417" i="1"/>
  <c r="F328" i="1"/>
  <c r="F213" i="1"/>
  <c r="F177" i="1"/>
  <c r="F180" i="1" s="1"/>
  <c r="F168" i="1"/>
  <c r="F132" i="1"/>
  <c r="F131" i="1"/>
  <c r="F18" i="1"/>
  <c r="E24" i="1" l="1"/>
  <c r="E21" i="1"/>
  <c r="D24" i="1"/>
  <c r="D23" i="1"/>
  <c r="F23" i="1" s="1"/>
  <c r="D21" i="1"/>
  <c r="F21" i="1" l="1"/>
  <c r="F24" i="1"/>
  <c r="D398" i="1"/>
  <c r="D397" i="1"/>
  <c r="E220" i="1" l="1"/>
  <c r="D477" i="1" l="1"/>
  <c r="D471" i="1" l="1"/>
  <c r="D423" i="1" l="1"/>
  <c r="D422" i="1"/>
  <c r="D421" i="1"/>
  <c r="E397" i="1"/>
  <c r="E398" i="1"/>
  <c r="E399" i="1"/>
  <c r="E396" i="1"/>
  <c r="E420" i="1"/>
  <c r="D420" i="1"/>
  <c r="E318" i="1"/>
  <c r="E317" i="1"/>
  <c r="D318" i="1"/>
  <c r="D317" i="1"/>
  <c r="E222" i="1"/>
  <c r="D240" i="1"/>
  <c r="D235" i="1"/>
  <c r="D230" i="1"/>
  <c r="D224" i="1"/>
  <c r="D223" i="1"/>
  <c r="D225" i="1" s="1"/>
  <c r="F222" i="1" l="1"/>
  <c r="F420" i="1"/>
  <c r="E188" i="1"/>
  <c r="E187" i="1"/>
  <c r="E121" i="1" l="1"/>
  <c r="E122" i="1"/>
  <c r="E89" i="1"/>
  <c r="F121" i="1" l="1"/>
  <c r="D88" i="1"/>
  <c r="D89" i="1"/>
  <c r="D86" i="1"/>
  <c r="E22" i="1"/>
  <c r="D22" i="1"/>
  <c r="F446" i="1"/>
  <c r="F428" i="1"/>
  <c r="D220" i="1"/>
  <c r="F157" i="1"/>
  <c r="E415" i="1"/>
  <c r="D415" i="1"/>
  <c r="F22" i="1" l="1"/>
  <c r="F415" i="1"/>
  <c r="E257" i="1" l="1"/>
  <c r="E258" i="1"/>
  <c r="E259" i="1"/>
  <c r="E256" i="1"/>
  <c r="D257" i="1"/>
  <c r="D258" i="1"/>
  <c r="D259" i="1"/>
  <c r="D256" i="1"/>
  <c r="F287" i="1"/>
  <c r="E290" i="1"/>
  <c r="D290" i="1"/>
  <c r="F259" i="1" l="1"/>
  <c r="F290" i="1"/>
  <c r="E456" i="1"/>
  <c r="E457" i="1"/>
  <c r="E458" i="1"/>
  <c r="E459" i="1"/>
  <c r="D459" i="1"/>
  <c r="D458" i="1"/>
  <c r="D457" i="1"/>
  <c r="D456" i="1"/>
  <c r="F456" i="1" l="1"/>
  <c r="E342" i="1"/>
  <c r="E343" i="1"/>
  <c r="E341" i="1"/>
  <c r="D342" i="1"/>
  <c r="D343" i="1"/>
  <c r="D341" i="1"/>
  <c r="E185" i="1"/>
  <c r="F185" i="1"/>
  <c r="D185" i="1"/>
  <c r="E163" i="1"/>
  <c r="E162" i="1"/>
  <c r="D163" i="1"/>
  <c r="D162" i="1"/>
  <c r="D345" i="1" l="1"/>
  <c r="F218" i="1"/>
  <c r="D396" i="1"/>
  <c r="D400" i="1" s="1"/>
  <c r="F413" i="1"/>
  <c r="D377" i="1"/>
  <c r="E378" i="1"/>
  <c r="D378" i="1"/>
  <c r="D330" i="1"/>
  <c r="E330" i="1"/>
  <c r="D188" i="1"/>
  <c r="D187" i="1"/>
  <c r="D143" i="1"/>
  <c r="F330" i="1" l="1"/>
  <c r="F123" i="1"/>
  <c r="F122" i="1"/>
  <c r="E444" i="1" l="1"/>
  <c r="D444" i="1"/>
  <c r="F441" i="1" l="1"/>
  <c r="E69" i="1"/>
  <c r="D69" i="1"/>
  <c r="E68" i="1"/>
  <c r="E67" i="1"/>
  <c r="D484" i="1"/>
  <c r="E66" i="1"/>
  <c r="D483" i="1"/>
  <c r="E65" i="1"/>
  <c r="D65" i="1"/>
  <c r="F60" i="1"/>
  <c r="E60" i="1"/>
  <c r="D60" i="1"/>
  <c r="F66" i="1" l="1"/>
  <c r="F68" i="1"/>
  <c r="F65" i="1"/>
  <c r="E270" i="1"/>
  <c r="D270" i="1"/>
  <c r="F474" i="1" l="1"/>
  <c r="F475" i="1"/>
  <c r="F464" i="1"/>
  <c r="F463" i="1"/>
  <c r="F468" i="1" l="1"/>
  <c r="F469" i="1"/>
  <c r="E143" i="1" l="1"/>
  <c r="F467" i="1" l="1"/>
  <c r="F452" i="1"/>
  <c r="F263" i="1" l="1"/>
  <c r="F462" i="1"/>
  <c r="F448" i="1"/>
  <c r="F447" i="1"/>
  <c r="F438" i="1"/>
  <c r="F433" i="1"/>
  <c r="F432" i="1"/>
  <c r="F407" i="1"/>
  <c r="F408" i="1"/>
  <c r="F406" i="1"/>
  <c r="F403" i="1"/>
  <c r="F402" i="1"/>
  <c r="F393" i="1"/>
  <c r="F388" i="1"/>
  <c r="F348" i="1"/>
  <c r="F338" i="1"/>
  <c r="F322" i="1"/>
  <c r="F323" i="1"/>
  <c r="F314" i="1"/>
  <c r="F283" i="1"/>
  <c r="F279" i="1"/>
  <c r="F278" i="1"/>
  <c r="F237" i="1"/>
  <c r="F231" i="1"/>
  <c r="F232" i="1"/>
  <c r="F233" i="1"/>
  <c r="F234" i="1"/>
  <c r="F227" i="1"/>
  <c r="F208" i="1"/>
  <c r="F203" i="1"/>
  <c r="F198" i="1"/>
  <c r="F193" i="1"/>
  <c r="F138" i="1"/>
  <c r="F133" i="1"/>
  <c r="F128" i="1"/>
  <c r="F113" i="1"/>
  <c r="F107" i="1"/>
  <c r="F98" i="1"/>
  <c r="F93" i="1"/>
  <c r="E223" i="1"/>
  <c r="F223" i="1" s="1"/>
  <c r="F97" i="1"/>
  <c r="E422" i="1"/>
  <c r="E484" i="1" s="1"/>
  <c r="F484" i="1" s="1"/>
  <c r="E221" i="1"/>
  <c r="E483" i="1" s="1"/>
  <c r="E215" i="1"/>
  <c r="F143" i="1"/>
  <c r="D215" i="1"/>
  <c r="F221" i="1" l="1"/>
  <c r="F215" i="1"/>
  <c r="D90" i="1"/>
  <c r="F142" i="1"/>
  <c r="F88" i="1"/>
  <c r="E320" i="1"/>
  <c r="F187" i="1"/>
  <c r="F87" i="1"/>
  <c r="E190" i="1"/>
  <c r="E465" i="1"/>
  <c r="D95" i="1"/>
  <c r="F483" i="1" l="1"/>
  <c r="F443" i="1"/>
  <c r="F442" i="1"/>
  <c r="F162" i="1"/>
  <c r="E224" i="1"/>
  <c r="E110" i="1"/>
  <c r="D110" i="1"/>
  <c r="F224" i="1" l="1"/>
  <c r="F110" i="1"/>
  <c r="E225" i="1"/>
  <c r="F8" i="1"/>
  <c r="D40" i="1"/>
  <c r="D280" i="1" l="1"/>
  <c r="F71" i="1"/>
  <c r="F396" i="1" l="1"/>
  <c r="F272" i="1" l="1"/>
  <c r="F343" i="1" l="1"/>
  <c r="E360" i="1"/>
  <c r="D360" i="1"/>
  <c r="F371" i="1"/>
  <c r="F258" i="1" l="1"/>
  <c r="F341" i="1"/>
  <c r="F257" i="1"/>
  <c r="E180" i="1"/>
  <c r="D180" i="1"/>
  <c r="E294" i="1"/>
  <c r="D294" i="1"/>
  <c r="D486" i="1" s="1"/>
  <c r="E293" i="1"/>
  <c r="D293" i="1"/>
  <c r="E255" i="1"/>
  <c r="D255" i="1"/>
  <c r="D485" i="1" l="1"/>
  <c r="D487" i="1" s="1"/>
  <c r="F293" i="1"/>
  <c r="F294" i="1"/>
  <c r="F444" i="1"/>
  <c r="E285" i="1"/>
  <c r="D285" i="1"/>
  <c r="E280" i="1"/>
  <c r="F280" i="1" s="1"/>
  <c r="E275" i="1"/>
  <c r="D275" i="1"/>
  <c r="F273" i="1"/>
  <c r="E265" i="1"/>
  <c r="D265" i="1"/>
  <c r="F153" i="1"/>
  <c r="F265" i="1" l="1"/>
  <c r="F285" i="1"/>
  <c r="F459" i="1"/>
  <c r="F457" i="1"/>
  <c r="D260" i="1"/>
  <c r="E260" i="1"/>
  <c r="F422" i="1"/>
  <c r="E423" i="1"/>
  <c r="F453" i="1"/>
  <c r="F397" i="1"/>
  <c r="F398" i="1"/>
  <c r="F387" i="1"/>
  <c r="D465" i="1"/>
  <c r="F465" i="1" s="1"/>
  <c r="F318" i="1"/>
  <c r="F373" i="1"/>
  <c r="F363" i="1"/>
  <c r="F192" i="1"/>
  <c r="E470" i="1"/>
  <c r="D295" i="1"/>
  <c r="F308" i="1"/>
  <c r="F83" i="1"/>
  <c r="E80" i="1"/>
  <c r="D80" i="1"/>
  <c r="F78" i="1"/>
  <c r="F73" i="1"/>
  <c r="F72" i="1"/>
  <c r="E486" i="1" l="1"/>
  <c r="F486" i="1" s="1"/>
  <c r="F423" i="1"/>
  <c r="E485" i="1"/>
  <c r="E487" i="1" s="1"/>
  <c r="F260" i="1"/>
  <c r="F378" i="1"/>
  <c r="D190" i="1"/>
  <c r="F190" i="1" s="1"/>
  <c r="F188" i="1"/>
  <c r="F317" i="1"/>
  <c r="F377" i="1"/>
  <c r="F458" i="1"/>
  <c r="D460" i="1"/>
  <c r="E460" i="1"/>
  <c r="F67" i="1"/>
  <c r="E482" i="1"/>
  <c r="D482" i="1"/>
  <c r="E477" i="1"/>
  <c r="F477" i="1" s="1"/>
  <c r="E471" i="1"/>
  <c r="F471" i="1" s="1"/>
  <c r="E455" i="1"/>
  <c r="D455" i="1"/>
  <c r="E450" i="1"/>
  <c r="D450" i="1"/>
  <c r="E440" i="1"/>
  <c r="D440" i="1"/>
  <c r="E435" i="1"/>
  <c r="D435" i="1"/>
  <c r="E430" i="1"/>
  <c r="D430" i="1"/>
  <c r="E410" i="1"/>
  <c r="D410" i="1"/>
  <c r="E405" i="1"/>
  <c r="D405" i="1"/>
  <c r="E395" i="1"/>
  <c r="D395" i="1"/>
  <c r="E390" i="1"/>
  <c r="D390" i="1"/>
  <c r="E385" i="1"/>
  <c r="D385" i="1"/>
  <c r="E375" i="1"/>
  <c r="D375" i="1"/>
  <c r="E365" i="1"/>
  <c r="D365" i="1"/>
  <c r="E355" i="1"/>
  <c r="D355" i="1"/>
  <c r="E350" i="1"/>
  <c r="D350" i="1"/>
  <c r="E340" i="1"/>
  <c r="D340" i="1"/>
  <c r="E335" i="1"/>
  <c r="D335" i="1"/>
  <c r="E325" i="1"/>
  <c r="D325" i="1"/>
  <c r="E315" i="1"/>
  <c r="D315" i="1"/>
  <c r="E310" i="1"/>
  <c r="D310" i="1"/>
  <c r="E305" i="1"/>
  <c r="D305" i="1"/>
  <c r="E300" i="1"/>
  <c r="D300" i="1"/>
  <c r="F275" i="1"/>
  <c r="E250" i="1"/>
  <c r="D250" i="1"/>
  <c r="E245" i="1"/>
  <c r="D245" i="1"/>
  <c r="E240" i="1"/>
  <c r="E235" i="1"/>
  <c r="E230" i="1"/>
  <c r="E210" i="1"/>
  <c r="F220" i="1" s="1"/>
  <c r="D210" i="1"/>
  <c r="E205" i="1"/>
  <c r="D205" i="1"/>
  <c r="E200" i="1"/>
  <c r="D200" i="1"/>
  <c r="E195" i="1"/>
  <c r="D195" i="1"/>
  <c r="E175" i="1"/>
  <c r="D175" i="1"/>
  <c r="E170" i="1"/>
  <c r="D170" i="1"/>
  <c r="E160" i="1"/>
  <c r="D160" i="1"/>
  <c r="E155" i="1"/>
  <c r="D155" i="1"/>
  <c r="E150" i="1"/>
  <c r="D150" i="1"/>
  <c r="E140" i="1"/>
  <c r="D140" i="1"/>
  <c r="E135" i="1"/>
  <c r="D135" i="1"/>
  <c r="E130" i="1"/>
  <c r="D130" i="1"/>
  <c r="E115" i="1"/>
  <c r="D115" i="1"/>
  <c r="E100" i="1"/>
  <c r="D100" i="1"/>
  <c r="E95" i="1"/>
  <c r="F95" i="1" s="1"/>
  <c r="E85" i="1"/>
  <c r="D85" i="1"/>
  <c r="F80" i="1"/>
  <c r="E75" i="1"/>
  <c r="D75" i="1"/>
  <c r="E30" i="1"/>
  <c r="D30" i="1"/>
  <c r="E25" i="1"/>
  <c r="D25" i="1"/>
  <c r="E55" i="1"/>
  <c r="D55" i="1"/>
  <c r="E50" i="1"/>
  <c r="D50" i="1"/>
  <c r="E45" i="1"/>
  <c r="D45" i="1"/>
  <c r="E40" i="1"/>
  <c r="E35" i="1"/>
  <c r="D35" i="1"/>
  <c r="E20" i="1"/>
  <c r="D20" i="1"/>
  <c r="F50" i="1" l="1"/>
  <c r="F385" i="1"/>
  <c r="F485" i="1"/>
  <c r="F487" i="1"/>
  <c r="F20" i="1"/>
  <c r="F430" i="1"/>
  <c r="F160" i="1"/>
  <c r="F100" i="1"/>
  <c r="F195" i="1"/>
  <c r="F230" i="1"/>
  <c r="F235" i="1"/>
  <c r="F240" i="1"/>
  <c r="F115" i="1"/>
  <c r="F130" i="1"/>
  <c r="F135" i="1"/>
  <c r="F460" i="1"/>
  <c r="F325" i="1"/>
  <c r="F390" i="1"/>
  <c r="F405" i="1"/>
  <c r="F410" i="1"/>
  <c r="F435" i="1"/>
  <c r="F450" i="1"/>
  <c r="E10" i="1"/>
  <c r="F30" i="1"/>
  <c r="F340" i="1"/>
  <c r="F85" i="1"/>
  <c r="F155" i="1"/>
  <c r="F170" i="1"/>
  <c r="F200" i="1"/>
  <c r="F210" i="1"/>
  <c r="F315" i="1"/>
  <c r="F440" i="1"/>
  <c r="F140" i="1"/>
  <c r="F455" i="1"/>
  <c r="F395" i="1"/>
  <c r="F375" i="1"/>
  <c r="F350" i="1"/>
  <c r="F365" i="1"/>
  <c r="F205" i="1"/>
  <c r="D445" i="1"/>
  <c r="F310" i="1"/>
  <c r="F55" i="1"/>
  <c r="F45" i="1"/>
  <c r="F40" i="1"/>
  <c r="F35" i="1"/>
  <c r="D425" i="1"/>
  <c r="D10" i="1"/>
  <c r="F75" i="1"/>
  <c r="F25" i="1"/>
  <c r="F10" i="1" l="1"/>
  <c r="D380" i="1"/>
  <c r="E445" i="1"/>
  <c r="F445" i="1" s="1"/>
  <c r="D320" i="1" l="1"/>
  <c r="F320" i="1" s="1"/>
  <c r="E425" i="1"/>
  <c r="F425" i="1" s="1"/>
  <c r="E400" i="1" l="1"/>
  <c r="F400" i="1" s="1"/>
  <c r="E380" i="1" l="1"/>
  <c r="F380" i="1" s="1"/>
  <c r="F225" i="1"/>
  <c r="E345" i="1" l="1"/>
  <c r="F345" i="1" s="1"/>
  <c r="D165" i="1" l="1"/>
  <c r="E295" i="1" l="1"/>
  <c r="F295" i="1" s="1"/>
  <c r="D145" i="1"/>
  <c r="D125" i="1" l="1"/>
  <c r="D70" i="1" l="1"/>
  <c r="F163" i="1" l="1"/>
  <c r="E165" i="1"/>
  <c r="F165" i="1" s="1"/>
  <c r="E145" i="1" l="1"/>
  <c r="F145" i="1" s="1"/>
  <c r="E125" i="1" l="1"/>
  <c r="F125" i="1" s="1"/>
  <c r="E90" i="1" l="1"/>
  <c r="F90" i="1" s="1"/>
  <c r="E70" i="1" l="1"/>
  <c r="F70" i="1" s="1"/>
</calcChain>
</file>

<file path=xl/sharedStrings.xml><?xml version="1.0" encoding="utf-8"?>
<sst xmlns="http://schemas.openxmlformats.org/spreadsheetml/2006/main" count="2114" uniqueCount="933">
  <si>
    <t>№ п/п</t>
  </si>
  <si>
    <t>Источник финансирования</t>
  </si>
  <si>
    <t>Плановый объем финансирования (тыс.руб.)</t>
  </si>
  <si>
    <t>Профинансировано (тыс.руб.)</t>
  </si>
  <si>
    <t>Процент финансирования</t>
  </si>
  <si>
    <t xml:space="preserve">Средства федерального бюджета </t>
  </si>
  <si>
    <t>Внебюджетные источники</t>
  </si>
  <si>
    <t xml:space="preserve">Средства  бюджета Московской  области        </t>
  </si>
  <si>
    <t>Средства бюджета Городского округа Подольск</t>
  </si>
  <si>
    <t>1.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</si>
  <si>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</si>
  <si>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</si>
  <si>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</si>
  <si>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</si>
  <si>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</si>
  <si>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</si>
  <si>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</si>
  <si>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</si>
  <si>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</si>
  <si>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3.</t>
  </si>
  <si>
    <t>3.1.</t>
  </si>
  <si>
    <t>3.2.</t>
  </si>
  <si>
    <t>3.3.</t>
  </si>
  <si>
    <t>Обеспечивающая подпрограмма</t>
  </si>
  <si>
    <t>4.</t>
  </si>
  <si>
    <t>4.1.</t>
  </si>
  <si>
    <t>4.2.</t>
  </si>
  <si>
    <t>5.</t>
  </si>
  <si>
    <t>5.1.</t>
  </si>
  <si>
    <t>5.2.</t>
  </si>
  <si>
    <t>5.3.</t>
  </si>
  <si>
    <t>6.</t>
  </si>
  <si>
    <t>6.1.</t>
  </si>
  <si>
    <t>6.2.</t>
  </si>
  <si>
    <t>6.4.</t>
  </si>
  <si>
    <t>7.</t>
  </si>
  <si>
    <t>8.</t>
  </si>
  <si>
    <t>8.1.</t>
  </si>
  <si>
    <t>8.2.</t>
  </si>
  <si>
    <t>Профилактика преступлений и иных правонарушений</t>
  </si>
  <si>
    <t>9.</t>
  </si>
  <si>
    <t>Жилище</t>
  </si>
  <si>
    <t>9.1.</t>
  </si>
  <si>
    <t>9.2.</t>
  </si>
  <si>
    <t>9.3.</t>
  </si>
  <si>
    <t>9.4.</t>
  </si>
  <si>
    <t>9.6.</t>
  </si>
  <si>
    <t>Обеспечение жильем молодых семей</t>
  </si>
  <si>
    <t>Дополнительное образование, воспитание и психолого-социальное сопровождение детей</t>
  </si>
  <si>
    <t>Подготовка спортивного резерва</t>
  </si>
  <si>
    <t>8.3.</t>
  </si>
  <si>
    <t>8.4.</t>
  </si>
  <si>
    <t>8.5.</t>
  </si>
  <si>
    <t>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</si>
  <si>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Социальная ипотека</t>
  </si>
  <si>
    <t>10.</t>
  </si>
  <si>
    <t>10.1.</t>
  </si>
  <si>
    <t>10.2.</t>
  </si>
  <si>
    <t>10.3.</t>
  </si>
  <si>
    <t>11.</t>
  </si>
  <si>
    <t>11.1.</t>
  </si>
  <si>
    <t>11.2.</t>
  </si>
  <si>
    <t>11.3.</t>
  </si>
  <si>
    <t>11.4.</t>
  </si>
  <si>
    <t>Развитие конкуренции</t>
  </si>
  <si>
    <t>12.</t>
  </si>
  <si>
    <t>12.4.</t>
  </si>
  <si>
    <t>12.1.</t>
  </si>
  <si>
    <t>12.3.</t>
  </si>
  <si>
    <t>Чистая вода</t>
  </si>
  <si>
    <t>Энергосбережение и повышение энергетической эффективности</t>
  </si>
  <si>
    <t>Итого по муниципальным программам Городского округа Подольск</t>
  </si>
  <si>
    <t>Средства Федерального бюджета</t>
  </si>
  <si>
    <t>Средства бюджета Московской области</t>
  </si>
  <si>
    <t>Развитие и поддержка социально ориентированных некоммерческих организаций</t>
  </si>
  <si>
    <t>Системы водоотведения</t>
  </si>
  <si>
    <t>Профилактика заболеваний и формирование здорового образа жизни. Развитие первичной медико-санитарной помощи</t>
  </si>
  <si>
    <t>Финансовое обеспечение системы организации медицинской помощи</t>
  </si>
  <si>
    <t>Здравоохранение</t>
  </si>
  <si>
    <t>Итого по муниципальной программе</t>
  </si>
  <si>
    <t>1.1.</t>
  </si>
  <si>
    <t>Итого по муниципальной подпрограмме</t>
  </si>
  <si>
    <t>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</t>
  </si>
  <si>
    <t>Образование</t>
  </si>
  <si>
    <t>Общее образование</t>
  </si>
  <si>
    <t>Социальная защита населения</t>
  </si>
  <si>
    <t>Социальная поддержка граждан</t>
  </si>
  <si>
    <t xml:space="preserve">
Развитие системы отдыха и оздоровления детей</t>
  </si>
  <si>
    <t>Спорт</t>
  </si>
  <si>
    <t>Развитие физической культуры и спорта</t>
  </si>
  <si>
    <t xml:space="preserve">Развитие сельского хозяйства </t>
  </si>
  <si>
    <t xml:space="preserve">Экология и окружающая среда </t>
  </si>
  <si>
    <t>7.1.</t>
  </si>
  <si>
    <t>7.2.</t>
  </si>
  <si>
    <t>Охрана окружающей среды</t>
  </si>
  <si>
    <t>Развитие водохозяйственного комплекса</t>
  </si>
  <si>
    <t>Безопасность и обеспечение безопасности жизнедеятельности населения</t>
  </si>
  <si>
    <t>Предпринимательство</t>
  </si>
  <si>
    <t>Инвестиции</t>
  </si>
  <si>
    <t>Развитие малого и среднего предпринимательства</t>
  </si>
  <si>
    <t xml:space="preserve">Управление имуществом и муниципальными финансами  </t>
  </si>
  <si>
    <t>Управление муниципальными финансами</t>
  </si>
  <si>
    <t xml:space="preserve">
Обеспечивающая подпрограмма</t>
  </si>
  <si>
    <t>13.</t>
  </si>
  <si>
    <t>13.1.</t>
  </si>
  <si>
    <t>13.2.</t>
  </si>
  <si>
    <t>13.3.</t>
  </si>
  <si>
    <t>13.4.</t>
  </si>
  <si>
    <t>13.5.</t>
  </si>
  <si>
    <t>Развитие институтов гражданского общества, повышение эффективности местного самоуправления и реализации молодежной политики</t>
  </si>
  <si>
    <t xml:space="preserve">
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</t>
  </si>
  <si>
    <t>Мир и согласие. Новые возможности</t>
  </si>
  <si>
    <t>Молодежь Подмосковья</t>
  </si>
  <si>
    <t>14.</t>
  </si>
  <si>
    <t>14.1.</t>
  </si>
  <si>
    <t>14.2.</t>
  </si>
  <si>
    <t>Пассажирский транспорт общего пользования</t>
  </si>
  <si>
    <t>Дороги Подмосковья</t>
  </si>
  <si>
    <t>15.</t>
  </si>
  <si>
    <t>15.1.</t>
  </si>
  <si>
    <t>15.2.</t>
  </si>
  <si>
    <t>Цифровое муниципальное образование</t>
  </si>
  <si>
    <t>Развитие информационной и технологической инфраструктуры экосистемы цифровой экономики муниципального образования Московской области</t>
  </si>
  <si>
    <t>16.</t>
  </si>
  <si>
    <t>16.1.</t>
  </si>
  <si>
    <t>16.2.</t>
  </si>
  <si>
    <t>Архитектура и градостроительство</t>
  </si>
  <si>
    <t>17.</t>
  </si>
  <si>
    <t>17.1.</t>
  </si>
  <si>
    <t>17.2.</t>
  </si>
  <si>
    <t xml:space="preserve">
Формирование современной комфортной городской среды</t>
  </si>
  <si>
    <t xml:space="preserve">
Комфортная городская среда</t>
  </si>
  <si>
    <t>18.</t>
  </si>
  <si>
    <t xml:space="preserve">
Строительство объектов социальной инфраструктуры</t>
  </si>
  <si>
    <t>Строительство (реконструкция) объектов образования</t>
  </si>
  <si>
    <t>19.</t>
  </si>
  <si>
    <t>19.1.</t>
  </si>
  <si>
    <t>19.2.</t>
  </si>
  <si>
    <t>Переселение граждан из аварийного жилищного фонда</t>
  </si>
  <si>
    <t>Обеспечение устойчивого сокращения непригодного для проживания жилищного фонда</t>
  </si>
  <si>
    <t>Обеспечение мероприятий по переселению граждан из аварийного жилищного фонда в Московской области</t>
  </si>
  <si>
    <t>Развитие и функционирование дорожно- транспортного комплекса</t>
  </si>
  <si>
    <t>Развитие отраслей сельского хозяйства и перерабатывающей промышленности</t>
  </si>
  <si>
    <t>13.6.</t>
  </si>
  <si>
    <t>Улучшение жилищных условий отдельных категорий многодетных семей</t>
  </si>
  <si>
    <t>7.4.</t>
  </si>
  <si>
    <t>Развитие лесного хозяйства</t>
  </si>
  <si>
    <t>Развитие потребительского рынка и услуг на территории муниципального образования Московской области</t>
  </si>
  <si>
    <t>Разработка Генерального плана развития городского округа</t>
  </si>
  <si>
    <t>Реализация политики пространственного развития городского округа</t>
  </si>
  <si>
    <t>Обеспечение эпизоотического и ветеринарно-санитарного благополучия и развития государственной ветеринарной службы</t>
  </si>
  <si>
    <t>Создание условий для жилищного строительства</t>
  </si>
  <si>
    <t>4.6.</t>
  </si>
  <si>
    <t>8.6.</t>
  </si>
  <si>
    <t>Таблица 2</t>
  </si>
  <si>
    <t>1.2.</t>
  </si>
  <si>
    <t>Подпрограмма 1. Профилактика заболеваний и формирование здорового образа жизни. Развитие первичной медико-санитарной помощи</t>
  </si>
  <si>
    <t>процент</t>
  </si>
  <si>
    <t>штук</t>
  </si>
  <si>
    <t>человек</t>
  </si>
  <si>
    <t>Доля детодней, в которые отдельные категории обучающихся муниципальных общеобразовательных организаций в Московской области получали бесплатное питание, от общего количества детодней, в которые отдельные категории обучающихся в муниципальных общеобразовательных организаций в Московской области посещали образовательную организацию</t>
  </si>
  <si>
    <t>штука</t>
  </si>
  <si>
    <t>единиц</t>
  </si>
  <si>
    <t>Подпрограмма 1. Создание условий для жилищного строительства</t>
  </si>
  <si>
    <t>9.7.</t>
  </si>
  <si>
    <t>Количество свидетельств о праве на получение жилищной субсидии на приобретение жилого помещения или строительство индивидуального жилого дома, выданных многодетным семьям</t>
  </si>
  <si>
    <t>Обеспечение отношения объема расходов на обслуживание муниципального долга Городского округа Подольск к объему расходов бюджета Городского округа Подольск (за исключением расходов, которые осуществляются за счет субвенций) на уровне, не превышающем 5 процентов</t>
  </si>
  <si>
    <t>да/нет</t>
  </si>
  <si>
    <t>нет</t>
  </si>
  <si>
    <t>Средства Государственной корпорации –Фонда содействия реформированию жилищно – коммунального хозяйства</t>
  </si>
  <si>
    <t>Таблица 1</t>
  </si>
  <si>
    <t>Наименование результата выполнения мероприятий</t>
  </si>
  <si>
    <t>Единица измерения результата</t>
  </si>
  <si>
    <t>План</t>
  </si>
  <si>
    <t>Факт</t>
  </si>
  <si>
    <t>Муниципальная программа "Здравоохранение"</t>
  </si>
  <si>
    <t>Муниципальная программа "Культура и туризм"</t>
  </si>
  <si>
    <t xml:space="preserve">Подпрограмма 1. 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 </t>
  </si>
  <si>
    <t xml:space="preserve">Подпрограмма 2. Развитие музейного дела  </t>
  </si>
  <si>
    <t xml:space="preserve">Подпрограмма 3. Развитие библиотечного дела  </t>
  </si>
  <si>
    <t xml:space="preserve">Подпрограмма 4. Развитие профессионального искусства, гастрольно-концертной  и культурно-досуговой деятельности, кинематографии </t>
  </si>
  <si>
    <t>Подпрограмма 5. Укрепление материально-технической базы  муниципальных учреждений культуры</t>
  </si>
  <si>
    <t>Подпрограмма 6. Развитие образования в сфере культуры</t>
  </si>
  <si>
    <t xml:space="preserve">Подпрограмма 7. Развитие туризма </t>
  </si>
  <si>
    <t>Муниципальная программа "Образование"</t>
  </si>
  <si>
    <t>Подпрограмма 1. Общее образование</t>
  </si>
  <si>
    <t>Муниципальная программа "Социальная защита населения"</t>
  </si>
  <si>
    <t>Подпрограмма 2. Развитие системы отдыха и оздоровления детей</t>
  </si>
  <si>
    <t>Подпрограмма 7. Обеспечение доступности для инвалидов и маломобильных групп населения объектов инфраструктуры и услуг</t>
  </si>
  <si>
    <t>Подпрограмма 4. Содействие занятости населения, развитие трудовых ресурсов и охраны труда</t>
  </si>
  <si>
    <t>Муниципальная программа "Спорт"</t>
  </si>
  <si>
    <t>Подпрограмма 3. Обеспечивающая подпрограмма</t>
  </si>
  <si>
    <t xml:space="preserve">
Развитие образования в сфере культуры </t>
  </si>
  <si>
    <t xml:space="preserve">Развитие музейного дела </t>
  </si>
  <si>
    <t xml:space="preserve">Развитие библиотечного дела </t>
  </si>
  <si>
    <t xml:space="preserve">Развитие профессионального искусства, гастрольно-концертной и культурно-досуговой  деятельности, кинематографии </t>
  </si>
  <si>
    <t xml:space="preserve">Укрепление материально-технической базы муниципальных учреждений культуры </t>
  </si>
  <si>
    <t xml:space="preserve">Развитие туризма </t>
  </si>
  <si>
    <t xml:space="preserve">Подпрограмма 8. Обеспечивающая подпрограмма </t>
  </si>
  <si>
    <t>единица хранения</t>
  </si>
  <si>
    <t>Обеспечено хранение, комплектование, учет и использование архивных документов, относящихся к муниципальной собственности</t>
  </si>
  <si>
    <t>Обеспечено хранение, комплектование, учет и использование архивных документов, относящихся к собственности Московской области</t>
  </si>
  <si>
    <t>Выплачена компенсация за проезд отдельным категориям обучающихся по очной форме обучения муниципальных общеобразовательных организаций в общем  числе обратившихся</t>
  </si>
  <si>
    <t>Выплачена компенсация родительской платы за присмотр и уход за детьми, осваивающими образовательные программы дошкольного образования, в общем числе обратившихся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</si>
  <si>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общей численности обучающихся в частных дошкольных и общеобразовательных организациях</t>
  </si>
  <si>
    <t>штуки</t>
  </si>
  <si>
    <t>Объекты капитального ремонта приведены в соответствие с требованиями, установленными законодательством по антитеррористической защищённости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</si>
  <si>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общей численности обучающихся в муниципальных дошкольных и общеобразовательных организациях</t>
  </si>
  <si>
    <t>Приобретены автобусы для доставки обучающихся в общеобразовательные организации, расположенные в сельских населенных пунктах</t>
  </si>
  <si>
    <t>Доля обучающихся, получающих начальное общее образование в государственных и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государственных и муниципальных образовательных организациях</t>
  </si>
  <si>
    <t>Проведены работы в муниципальных общеобразовательных организациях для обеспечения пожарной безопасности</t>
  </si>
  <si>
    <t>Выполнены в полном объеме мероприятия по капитальному ремонту общеобразовательных организаций</t>
  </si>
  <si>
    <t>Численность получателей единовременного поощрения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</t>
  </si>
  <si>
    <t>Численность пострадавших в результате несчастных случаев, связанных с производством со смертельным исходом (по кругу организаций муниципальной собственности)</t>
  </si>
  <si>
    <t>Содействие занятости населения, развитие трудовых ресурсов и охраны труда</t>
  </si>
  <si>
    <t>4.4.</t>
  </si>
  <si>
    <t>4.5</t>
  </si>
  <si>
    <t>Подпрограмма 6. Развитие и поддержка социально ориентированных некоммерческих организаций</t>
  </si>
  <si>
    <t>4.7.</t>
  </si>
  <si>
    <t>Обеспечение доступности для инвалидов и маломобильных групп населения объектов инфраструктуры и услуг</t>
  </si>
  <si>
    <t>Количество проведенных публичных слушаний по проекту генерального плана (внесение изменений в генеральный план) городского округа</t>
  </si>
  <si>
    <t>Наличие утвержденного в актуальной версии генерального плана (внесение изменений в генеральный план) городского округа</t>
  </si>
  <si>
    <t>Наличие утвержденной карты планируемого размещения объектов местного значения городского округа</t>
  </si>
  <si>
    <t>Количество проведенных публичных слушаний по проекту Правил землепользования и застройки (внесение изменений в Правила землепользования и застройки) городского округа</t>
  </si>
  <si>
    <t>Наличие утвержденных в актуальной версии Правил землепользования и застройки городского округа (внесение изменений в Правила землепользования и застройки городского округа)</t>
  </si>
  <si>
    <t>Наличие разработанных в актуальной версии нормативов градостроительного проектирования городского округа</t>
  </si>
  <si>
    <t>Наличие утвержденных в актуальной версии нормативов градостроительного проектирования городского округа</t>
  </si>
  <si>
    <t>Количество решений по вопросам присвоения (аннулирования) адресов, согласования переустройства и (или) перепланировки помещений в многоквартирном доме, завершения работ по переустройству и (или) перепланировки помещений в многоквартирном доме</t>
  </si>
  <si>
    <t>Количество ликвидированных самовольных, недостроенных и аварийных объектов на территории городского округа</t>
  </si>
  <si>
    <t>16.4.</t>
  </si>
  <si>
    <t>Муниципальная программа "Жилище"</t>
  </si>
  <si>
    <t>Количество уведомлений о соответствии (несоответствии) указанных в уведомлении о планируемом строительстве параметров объекта ИЖС или садового дома установленным параметрам и допустимости размещения объекта ИЖС или садового дома на земельном участке, уведомлений о соответствии (несоответствии) построенных или реконструированных объектов ИЖС или садового дома требованиям законодательства о градостроительной деятельности Российской Федерации</t>
  </si>
  <si>
    <t>Количество молодых семей, получивших свидетельство о праве на получение социальной выплаты</t>
  </si>
  <si>
    <t>Численность детей-сирот и детей, оставшихся без попечения родителей, лиц из числа детей-сирот и детей, оставшихся без попечения родителей, обеспеченных благоустроенными жилыми помещениями в отчетном финансовом году</t>
  </si>
  <si>
    <t>Подпрограмма № 4. Социальная ипотека</t>
  </si>
  <si>
    <t>Количество участников Подпрограммы 4, получивших финансовую помощь, предоставляемую для погашения основного долга по ипотечному жилищному кредиту</t>
  </si>
  <si>
    <t>Количество ветеранов и инвалидов Великой Отечественной войны, членов семей погибших (умерших) инвалидов и участников Великой Отечественной войны, получивших государственную поддержку по обеспечению жилыми помещениями за счет средств федерального бюджета</t>
  </si>
  <si>
    <t>Количество инвалидов и ветеранов боевых действий, членов семей погибших (умерших) инвалидов и ветеранов боевых действий, получивших государственную поддержку по обеспечению жилыми помещениями за счет средств федерального бюджета</t>
  </si>
  <si>
    <t>Обеспечение жильем отдельных категорий граждан за счет средств федерального бюджета</t>
  </si>
  <si>
    <t>Подпрограмма 1. Эффективное управление имущественным комплексом</t>
  </si>
  <si>
    <t>Количество объектов, находящихся в муниципальной собственности, в отношении которых были произведены расходы, связанные с владением, пользованием и распоряжением имуществом</t>
  </si>
  <si>
    <t>Количество объектов, по которым произведена оплата взносов на капитальный ремонт</t>
  </si>
  <si>
    <t>Количество объектов, в отношении которых проведены кадастровые работы и утверждены карты-планы территорий</t>
  </si>
  <si>
    <t>Оказано услуг в области земельных отношений органами местного самоуправления муниципальных образований Московской области</t>
  </si>
  <si>
    <t>Количество объектов, в отношении которых обеспечивалась деятельность муниципальных органов в сфере земельно-имущественных отношений</t>
  </si>
  <si>
    <t>≤5</t>
  </si>
  <si>
    <t>Создание условий для обеспечения комфортного проживания жителей, в том числе в многоквартирных домах на территории Московской области</t>
  </si>
  <si>
    <t>Благоустроены общественные территории с использованием средств федерального бюджета и бюджета Московской области</t>
  </si>
  <si>
    <t>Благоустроены общественные территории с использованием средств бюджета Московской области</t>
  </si>
  <si>
    <t>Благоустроены скверы</t>
  </si>
  <si>
    <t>Реализованы с использованием средств бюджета Московской области проекты победителей Всероссийского конкурса лучших проектов создания комфортной городской среды в малых городах и исторических поселениях</t>
  </si>
  <si>
    <t>Изготовлено и установлено стел</t>
  </si>
  <si>
    <t>Благоустроены лесопарковые зоны</t>
  </si>
  <si>
    <t>Установлены детские, игровые площадки</t>
  </si>
  <si>
    <t>Благоустроены пространства для активного отдыха</t>
  </si>
  <si>
    <t>Благоустроены общественные территории, без привлечения средств федерального бюджета и бюджета Московской области</t>
  </si>
  <si>
    <t>кв. м</t>
  </si>
  <si>
    <t>Количество созданных административных комиссий</t>
  </si>
  <si>
    <t>Площадь дворовых территорий, содержащихся за счет бюджетных средств</t>
  </si>
  <si>
    <t>Площадь общественных пространств, содержащихся за счет бюджетных средств (за исключением парков культуры и отдыха)</t>
  </si>
  <si>
    <t>Замена детских игровых площадок</t>
  </si>
  <si>
    <t>Количество светильников</t>
  </si>
  <si>
    <t>Количество замененных неэнергоэффективных светильников наружного освещения</t>
  </si>
  <si>
    <t>Количество установленных шкафов управления наружным освещением</t>
  </si>
  <si>
    <t>Количество объектов, на которых осуществлена ликвидация несанкционированных навалов мусора, свалок</t>
  </si>
  <si>
    <t xml:space="preserve">Количество отремонтированных подъездов в многоквартирных домах </t>
  </si>
  <si>
    <t>Муниципальная программа "Безопасность и обеспечение безопасности жизнедеятельности населения"</t>
  </si>
  <si>
    <t>Подпрограмма 3. Обеспечение мероприятий гражданской обороны на территории муниципального образования Московской области</t>
  </si>
  <si>
    <t>Подпрограмма 5. Обеспечение безопасности населения на водных объектах, расположенных на территории муниципального образования Московской области</t>
  </si>
  <si>
    <t xml:space="preserve">Социально значимые объекты оборудованы материально-техническими средствами в соответствии с требованиями антитеррористической защищенности </t>
  </si>
  <si>
    <t xml:space="preserve">Количество народных дружинников, получивших выплаты в соответствии с  требованиями при расчете нормативов расходов бюджета </t>
  </si>
  <si>
    <t xml:space="preserve">Количество дополнительных мероприятий по обеспечению правопорядка и безопасности граждан </t>
  </si>
  <si>
    <t xml:space="preserve">Количество мероприятий по профилактике экстремизма </t>
  </si>
  <si>
    <t xml:space="preserve">Количество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 </t>
  </si>
  <si>
    <t>Количество видеокамер установленных на территории городского округа в рамках муниципальных контрактов на оказание услуг по предоставлению видеоизображения для системы «Безопасный регион» в местах массового скопления людей, на детских игровых, спортивных площадках и социальных объектах</t>
  </si>
  <si>
    <t xml:space="preserve">Количество видеокамер, установленных на подъездах многоквартирных домов и подключенных к системе «Безопасный регион» </t>
  </si>
  <si>
    <t xml:space="preserve">Сумма средств, затраченных на содержание оборудования системы «Безопасный регион» (видеокамеры, серверы, коммутационное и прочее оборудование и сети) в технически исправном состоянии, позволяющем осуществлять формирование, передачу и хранение видеоинформации в течение сроков, установленных распоряжением Главного управления региональной безопасности Московской области от 22.06.2022 № 26-РГУ </t>
  </si>
  <si>
    <t>тыс.руб.</t>
  </si>
  <si>
    <t>Количество видеокамер внешних систем видеонаблюдения, интегрированных в систему «Безопасный регион»</t>
  </si>
  <si>
    <t>Количество видеокамер, установленных исполнителем(ями) муниципального(ых) контракта(ов) на входных группах в подъезды многоквартирных домов</t>
  </si>
  <si>
    <t xml:space="preserve">Увеличение числа лиц (школьников, студентов), охваченных профилактическими медицинскими осмотрами с целью раннего выявления незаконного потребления наркотических средств </t>
  </si>
  <si>
    <t>Количество внедренных в учебный план образовательных организаций профилактических программ антинаркотической направленности</t>
  </si>
  <si>
    <t xml:space="preserve">Количество рекламных баннеров, агитационных материалов антинаркотической направленности </t>
  </si>
  <si>
    <t xml:space="preserve">Количество восстановленных (ремонт, реставрация, благоустройство) воинских захоронений </t>
  </si>
  <si>
    <t xml:space="preserve">Доля транспортировок умерших в морг с мест обнаружения или происшествия для производства судебно-медицинской экспертизы, произведенных в соответствии с установленными требованиями </t>
  </si>
  <si>
    <t xml:space="preserve">Доля земельных участков под кладбищами, находящимися в ведении муниципального образования, оформленных в соответствии с действующим законодательством </t>
  </si>
  <si>
    <t>Подпрограмма 2. Обеспечение мероприятий по защите населения и территорий от чрезвычайных ситуаций на территории муниципального образования Московской области</t>
  </si>
  <si>
    <t>Количество работающих извещателей</t>
  </si>
  <si>
    <t xml:space="preserve">Издано листовок, учебных пособий, журналов </t>
  </si>
  <si>
    <t>Выполнение мероприятий по обеспечению безопасности людей на водных объектах, охране их жизни и здоровья</t>
  </si>
  <si>
    <t>Благоустройство места отдыха у воды в части касающейся безопасности населения, закупка оборудования для спасательного поста на воде, установление аншлагов, оплата договоров с АСФ (АСС) для организации безопасности на муниципальных пляжах,  в том числе проведение лабораторных исследований воды и почвы</t>
  </si>
  <si>
    <t xml:space="preserve">Количество обученных педагогов и волонтеров методикам проведения профилактических занятий </t>
  </si>
  <si>
    <t>Подготовлено должностных лиц</t>
  </si>
  <si>
    <t>Муниципальная программа "Цифровое муниципальное образование"</t>
  </si>
  <si>
    <t>Подпрограмма 1. 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</si>
  <si>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Подпрограмма 2. Развитие информационной и технологической инфраструктуры экосистемы цифровой экономики муниципального образования Московской области</t>
  </si>
  <si>
    <t xml:space="preserve">Количество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МФЦ, в отношении которых осуществлена техническая поддержка </t>
  </si>
  <si>
    <t xml:space="preserve">Количество выплат стимулирующего характера </t>
  </si>
  <si>
    <t xml:space="preserve">Осуществлено развитие и сопровождение муниципальных информационных систем обеспечения деятельности ОМСУ муниципального образования Московской области </t>
  </si>
  <si>
    <t xml:space="preserve">Образовательные организации обеспечены комплектами оборудования, включающими средства вычислительной техники, программное обеспечение и презентационное оборудование, для внедрения цифровой образовательной среды </t>
  </si>
  <si>
    <t>Подпрограммы 3. Обеспечивающая подпрограмма</t>
  </si>
  <si>
    <t>Подпрограмма 2. Вовлечение в оборот земель сельскохозяйственного назначения и развитие мелиорации</t>
  </si>
  <si>
    <t>Производство молока в хозяйствах всех категорий</t>
  </si>
  <si>
    <t>тысяч тонн.</t>
  </si>
  <si>
    <t>Инвестиции в основной капитал по видам экономической деятельности: Растениеводство и животноводство, охота и предоставление соответствующих услуг в этих областях, Производство пищевых продуктов, Производство напитков</t>
  </si>
  <si>
    <t>миллион рублей</t>
  </si>
  <si>
    <t>Площадь земель, обработанных от борщевика Сосновского</t>
  </si>
  <si>
    <t>Гектар</t>
  </si>
  <si>
    <t>Количество собак без владельцев, подлежащих отлову</t>
  </si>
  <si>
    <t>Голов</t>
  </si>
  <si>
    <t>Введены в эксплуатацию объекты дошкольного образования</t>
  </si>
  <si>
    <t>Введены в эксплуатацию объекты общего образования в целях обеспечения односменного режима обучения</t>
  </si>
  <si>
    <t>Введены в эксплуатацию объекты для создания дополнительных мест в общеобразовательных организациях в связи с ростом числа учащихся вызванным демографическим фактором</t>
  </si>
  <si>
    <t>Введены в эксплуатацию объекты дошкольного образования за счет внебюджетных источников</t>
  </si>
  <si>
    <t>Введены в эксплуатацию объекты общего образования за счет внебюджетных источников</t>
  </si>
  <si>
    <t>Подпрограмма 1. Пассажирский транспорт общего пользования</t>
  </si>
  <si>
    <t>Обеспечение выполнения транспортной работы автомобильным транспортом в соответствии с заключенными муниципальными контрактами и договорами на выполнение работ по перевозке пассажиров</t>
  </si>
  <si>
    <t xml:space="preserve">Обеспечение выполнение транспортной работы городским наземным электрическим транспортом в соответствии с заключенными муниципальными контрактами и договорами на выполнение работ по перевозке пассажиров </t>
  </si>
  <si>
    <t>Обеспечено выполнения транспортной работы городским наземным электрическим транспортом в соответствии с заключенными муниципальными контрактами и договорами на выполнение работ по перевозке пассажиров</t>
  </si>
  <si>
    <t>Площадь отремонтированных (капитально отремонтированных) автомобильных дорог общего пользования местного значения</t>
  </si>
  <si>
    <t>квадратный метр</t>
  </si>
  <si>
    <t>Создание парковочного пространства на улично-дорожной сети</t>
  </si>
  <si>
    <t>Протяженность автомобильных дорог, работы по содержанию которых выполнены</t>
  </si>
  <si>
    <t>Вовлечение в оборот земель сельскохозяйственного назначения и развитие милиорации</t>
  </si>
  <si>
    <t xml:space="preserve"> Обеспечение мероприятий по защите населения и территорий от чрезвычайных ситуаций на территории муниципального образования Московской области</t>
  </si>
  <si>
    <t>Обеспечение мероприятий гражданской обороны на территории муниципального образования Московской области</t>
  </si>
  <si>
    <t xml:space="preserve">
 Обеспечение пожарной безопасности на территории муниципального образования Московской области</t>
  </si>
  <si>
    <t>Обеспечение безопасности населения на водных объектах, расположенных на территории муниципального образования Московской области</t>
  </si>
  <si>
    <t xml:space="preserve"> Эффективное управление имущественным комплексом</t>
  </si>
  <si>
    <t>Управление муниципальным долгом</t>
  </si>
  <si>
    <t>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</si>
  <si>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15.3</t>
  </si>
  <si>
    <t>14.5.</t>
  </si>
  <si>
    <t>Подпрограмма 5 Финансовое обеспечение системы организации медицинской помощи</t>
  </si>
  <si>
    <t>Наименование муниципальной программы, подпрограммы</t>
  </si>
  <si>
    <t>Культура и туризм</t>
  </si>
  <si>
    <t xml:space="preserve">Развитие архивного дела </t>
  </si>
  <si>
    <t>7.5.</t>
  </si>
  <si>
    <t>Ликвидация накопленного вреда окружающей среде</t>
  </si>
  <si>
    <t>Результаты не определены</t>
  </si>
  <si>
    <t>Разработана проектно-сметная документация на проведение капитального ремонта зданий муниципальных общеобразовательных организаций в Московской области</t>
  </si>
  <si>
    <t>Благоустроены территории  муниципальных общеобразовательных организаций</t>
  </si>
  <si>
    <t>Обеспечено повышение квалификации/профессиональная переподготовка учителей, осуществляющих учебный процесс в объектах капитального ремонта</t>
  </si>
  <si>
    <t>Проведено обновление учебников и учебных пособий, не позволяющих их дальнейшее использование в образовательном процессе по причинам ветхости и дефектности, в объектах капитального ремонта</t>
  </si>
  <si>
    <t>Созданы условия для получения детьми-инвалидами качественного образования в муниципальных образовательных организаций: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</t>
  </si>
  <si>
    <t>Количество советников по воспитанию в муниципальных общеобразовательных организациях в Московской области, получивших заработную плату</t>
  </si>
  <si>
    <t>В общеобразовательных организациях, расположенных в сельской местности и малых городах, созданы и функционируют центры образования естественно-научной и технологической направленностей</t>
  </si>
  <si>
    <t>В Московской области реализованы дополнительные мероприятия по созданию центров образования естественно-научной и технологической направленностей</t>
  </si>
  <si>
    <t>Доля воспитанников в частных дошкольных образовательных организациях,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</t>
  </si>
  <si>
    <t>Созданы центры цифрового образования детей «IT»-куб</t>
  </si>
  <si>
    <t>Обеспечено финансирование муниципальных организаций дополнительного образования</t>
  </si>
  <si>
    <t>Подпрограмма 5. Обеспечивающая подпрограмма</t>
  </si>
  <si>
    <t>Муниципальная программа "Развитие сельского хозяйства"</t>
  </si>
  <si>
    <t>Подпрограмма 1. Развитие отраслей сельского хозяйства и перерабатывающей промышленности</t>
  </si>
  <si>
    <t>Доля кладбищ, соответствующих требованиям Регионального стандарта,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№1178/52)</t>
  </si>
  <si>
    <t xml:space="preserve">Доля могил и надгробий Героев Советского Союза, Героев Российской Федерации или полных кавалеров ордена Славы при отсутствии близких родственников, содержание которых соответствует требованиям Регионального стандарта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 1178/52) </t>
  </si>
  <si>
    <t xml:space="preserve">Доля воинских, почетных, одиночных захоронений, содержание которых соответствует требованиям Регионального стандарта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 1178/52) </t>
  </si>
  <si>
    <t>Обеспечена готовность технических средств оповещения</t>
  </si>
  <si>
    <t>Подпрограмма 4. Обеспечение пожарной безопасности на территории муниципального образования Московской области</t>
  </si>
  <si>
    <t>Муниципальная программа "Экология и окружающая среда"</t>
  </si>
  <si>
    <t>Подпрограмма 1. Охрана окружающей среды</t>
  </si>
  <si>
    <t>Количество созданных рабочих мест</t>
  </si>
  <si>
    <t>Объем инвестиций, привлеченных в основной капитал (без учета бюджетных инвестиций), на душу населения</t>
  </si>
  <si>
    <t>тыс. руб.</t>
  </si>
  <si>
    <t>Подпрограмма 2. Развитие конкуренции</t>
  </si>
  <si>
    <t>Подпрограмма 1. Инвестици</t>
  </si>
  <si>
    <t>Достижение планового значения доли несостоявшихся закупок от общего количества конкурентных закупок</t>
  </si>
  <si>
    <t>Увеличение среднемесячной заработной платы работников организаций, не относящихся к субъектам малого предпринимательства</t>
  </si>
  <si>
    <t>-</t>
  </si>
  <si>
    <t>Подпрограмма 1. Чистая вода</t>
  </si>
  <si>
    <t>Муниципальная программа "Развитие инженерной инфраструктуры, энергоэффективности и отрасли обращения с отходами"</t>
  </si>
  <si>
    <t>Муниципальная программа "Управление имуществом и муниципальными финансами"</t>
  </si>
  <si>
    <t>Муниципальная программа "Развитие и функционирование дорожно-транспортного комплекса"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</si>
  <si>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</si>
  <si>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</si>
  <si>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</si>
  <si>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Муниципальная программа "Переселение граждан из аварийного жилищного фонда"</t>
  </si>
  <si>
    <t>Количество построенных и реконструируемых объектов водоснабжения</t>
  </si>
  <si>
    <t>Количество отремонтированных шахтных колодцев</t>
  </si>
  <si>
    <t>Подпрограмма 2. Системы водоотведения</t>
  </si>
  <si>
    <t>Количество капитально отремонтированных объектов очистки сточных вод</t>
  </si>
  <si>
    <t>Количество капитально отремонтированных канализационных коллекторов и канализационных насосных станций</t>
  </si>
  <si>
    <t>Подпрограмма 3. Объекты теплоснабжения, инженерные коммуникации</t>
  </si>
  <si>
    <t>Количество построенных (реконструируемых) объектов теплоснабжения</t>
  </si>
  <si>
    <t>Количество капитально отремонтированных сетей (участков) водоснабжения, водоотведения, теплоснабжения</t>
  </si>
  <si>
    <t>Количество утвержденных схем теплоснабжения городских округов</t>
  </si>
  <si>
    <t>Количество схем водоснабжения и водоотведения городских округов (актуализированных схем водоснабжения и водоотведения городских округов)</t>
  </si>
  <si>
    <t>Количество утвержденных программ комплексного развития систем коммунальной инфраструктуры городских округов</t>
  </si>
  <si>
    <t>Подпрограмма 5. Энергосбережение и повышение энергетической эффективности</t>
  </si>
  <si>
    <t>Заменены светильники внутреннего освещения на светодиодные</t>
  </si>
  <si>
    <t>Установлены, заменены, поверены приборы учета энергетических ресурсов на объектах бюджетной сферы</t>
  </si>
  <si>
    <t>Установлены автоматизированные системы контроля за газовой безопасностью в жилых помещениях (квартирах) многоквартирных домов</t>
  </si>
  <si>
    <t>Поданы заявления в ГУ МО "Государственная жилищная инспекция Московской области"</t>
  </si>
  <si>
    <t>Подпрограмма 7. Обеспечивающая подпрограмма</t>
  </si>
  <si>
    <t>Подпрограмма 8. Реализация полномочий в сфере жилищно-коммунального хозяйства</t>
  </si>
  <si>
    <t>Количество организаций в сфере ЖКХ, для которых созданы условия для повышения эффективности работы</t>
  </si>
  <si>
    <t>Снижение задолженности за потребленные топливно-энергетические ресурсы: за газ</t>
  </si>
  <si>
    <t>Снижение задолженности за потребленные топливно-энергетические ресурсы: за  электроэнергию</t>
  </si>
  <si>
    <t>Отсутствие ограничений в поставке ТЭР</t>
  </si>
  <si>
    <t>Муниципальная программа "Предпринимательство"</t>
  </si>
  <si>
    <t>Достижение планового значения доли обоснованных, частично обоснованных жалоб</t>
  </si>
  <si>
    <t>Достижение планового значения среднего количества участников закупок</t>
  </si>
  <si>
    <t>Достижение планового значения доли общей экономии денежных средств по результатам осуществления закупок</t>
  </si>
  <si>
    <t>Достижение планового значения доли стоимости контрактов, заключенных с единственным поставщиком по несостоявшимся закупкам</t>
  </si>
  <si>
    <t>Достижение планового значения доли закупок среди субъектов малого предпринимательства, социально ориентированных некоммерческих организаций</t>
  </si>
  <si>
    <t>Достижение доли достигнутых плановых значений ключевых показателей развития конкуренции на товарных рынках муниципального образования Московской области</t>
  </si>
  <si>
    <t>Сформированы материалы с анализом результатов опросов о состоянии и развитии конкуренции на товарных рынках муниципального образования Московской области</t>
  </si>
  <si>
    <t>Развитие инженерной инфраструктуры, энергоэффективности и отрасли обращения с отходами</t>
  </si>
  <si>
    <t>Объекты теплоснабжения, инженерные коммуникации</t>
  </si>
  <si>
    <t>10.5.</t>
  </si>
  <si>
    <t>10.8.</t>
  </si>
  <si>
    <t>10.7.</t>
  </si>
  <si>
    <t>Реализация полномочий в сфере жилищно-коммунального хозяйства</t>
  </si>
  <si>
    <t>Подпрограмма 3. Развитие малого и среднего предпринимательства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</si>
  <si>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</si>
  <si>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Число субъектов МСП в расчете на 10 тыс. человек населения</t>
  </si>
  <si>
    <t>Количество вновь созданных субъектов малого и среднего бизнеса</t>
  </si>
  <si>
    <t>Количество объектов недвижимого имущества, предоставленных субъектам малого и среднего предпринимательства и физическим лицам, не являющимся индивидуальными предпринимателями и применяющим специальный налоговый режим «налог на профессиональный доход» в рамках оказания имущественной поддержки и (или) предоставления муниципальной преференции для поддержки субъектов малого и среднего предпринимательства</t>
  </si>
  <si>
    <t>Подпрограмма 4. Развитие потребительского рынка и услуг на территории муниципального образования Московской области</t>
  </si>
  <si>
    <t>Площадь торговых объектов предприятий розничной торговли (нарастающим итогом)</t>
  </si>
  <si>
    <t>тыс. кв. м</t>
  </si>
  <si>
    <t>Количество проведенных ярмарок (нарастающим итогом)</t>
  </si>
  <si>
    <t>Количество пунктов выдачи интернет-заказов и постаматов (нарастающим итогом)</t>
  </si>
  <si>
    <t>Количество нестационарных торговых объектов, размещенных на основании схем размещения нестационарных торговых объектов и договоров (нарастающим итогом)</t>
  </si>
  <si>
    <t>Количество мероприятий,  проведенных за счет средств бюджета муниципального образования (нарастающим итогом)</t>
  </si>
  <si>
    <t>Количество предоставленных мест без проведения аукционов на льготных условиях или на безвозмездной основе (нарастающим итогом)</t>
  </si>
  <si>
    <t>Количество предоставленных мест  без проведения торгов на льготных условиях при организации мобильной торговли  (нарастающим итогом)</t>
  </si>
  <si>
    <t>Количество посадочных мест на предприятиях общественного питания (нарастающим итогом)</t>
  </si>
  <si>
    <t>посадочные места</t>
  </si>
  <si>
    <t>Количество рабочих мест на предприятиях бытового обслуживания (нарастающим итогом)</t>
  </si>
  <si>
    <t>рабочих мест</t>
  </si>
  <si>
    <t>Количество объектов дорожного и придорожного сервиса, соответствующих требованиям, нормам и стандартам действующего законодательства (нарастающим итогом)</t>
  </si>
  <si>
    <t>Количество поступивших обращений и жалоб по вопросам защиты прав потребителей (нарастающим итогом)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</si>
  <si>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</si>
  <si>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Подпрограмма 1. 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</t>
  </si>
  <si>
    <t>Информационный материал</t>
  </si>
  <si>
    <t>Телематериал</t>
  </si>
  <si>
    <t>минута</t>
  </si>
  <si>
    <t>Радиоматериал</t>
  </si>
  <si>
    <t>Печатная продукция</t>
  </si>
  <si>
    <t>лист печатный</t>
  </si>
  <si>
    <t>Аналитический отчет</t>
  </si>
  <si>
    <t>Рекламная конструкция</t>
  </si>
  <si>
    <t>Мероприятие, которому обеспечено праздничное/тематическое оформление</t>
  </si>
  <si>
    <t>Рекламно-информационная кампания</t>
  </si>
  <si>
    <t>Подпрограмма 2. Мир и согласие. Новые возможности</t>
  </si>
  <si>
    <t>Муниципальное мероприятие по укреплению единства российской нации и этнокультурному развитию народов России</t>
  </si>
  <si>
    <t>Муниципальное мероприятие по сохранению и поддержке русского языка как государственного языка Российской Федерации</t>
  </si>
  <si>
    <t>Муниципальное мероприятие по социально-культурной адаптации и интеграции иностранных граждан в Московской области</t>
  </si>
  <si>
    <t>Муниципальное мероприятие по развитию государственно-общественного партнерства в сфере государственной национальной политики Московской области</t>
  </si>
  <si>
    <t>Муниципальное мероприятие по профилактике экстремизма на национальной и религиозной почве</t>
  </si>
  <si>
    <t>Подпрограмма 3. Эффективное местное самоуправление</t>
  </si>
  <si>
    <t>Подпрограмма 4. Молодежь Подмосковья</t>
  </si>
  <si>
    <t>Муниципальное мероприятие по гражданско-патриотическому и духовно-нравственному воспитанию молодежи</t>
  </si>
  <si>
    <t>Муниципальное мероприятие по обучению, переобучению, повышению квалификации и обмену опытом специалистов</t>
  </si>
  <si>
    <t>Муниципальное мероприятие по обеспечению занятости несовершеннолетних</t>
  </si>
  <si>
    <t>Подпрограмма 5. Развитие добровольчества (волонтерства) в городском округе Московской области</t>
  </si>
  <si>
    <t>Муниципальное мероприятие, направленное на популяризацию добровольчества (волонтерства)</t>
  </si>
  <si>
    <t>Подпрограмма 1. Обеспечение устойчивого сокращения непригодного для проживания жилищного фонда</t>
  </si>
  <si>
    <t>Подпрограмма 2. Обеспечение мероприятий по переселению граждан из аварийного жилищного фонда в Московской области</t>
  </si>
  <si>
    <t>В муниципальных образованиях установлены плоскостные спортивные сооружения</t>
  </si>
  <si>
    <t>Количество инвалидов и семей, имеющих детей-инвалидов, получивших государственную поддержку по обеспечению жилыми помещениями за счет средств федерального бюджета, человек</t>
  </si>
  <si>
    <t>Подпрограмма 2. Дороги Подмосковья</t>
  </si>
  <si>
    <t>Подпрограмма 3. 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</si>
  <si>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Подпрограмма 6 Обеспечение жильем отдельных категорий граждан за счет средств федерального бюджета</t>
  </si>
  <si>
    <t>Подпрограмма 7. Улучшение жилищных условий отдельных категорий многодетных семей</t>
  </si>
  <si>
    <t>Количество мероприятий по профилактике терроризма</t>
  </si>
  <si>
    <t>Подпрограмма 6. Обеспечивающая подпрограмма</t>
  </si>
  <si>
    <t>Подпрограмма 2 Создание условий для обеспечения комфортного проживания жителей, в том числе в многоквартирных домах на территории Московской области</t>
  </si>
  <si>
    <t>Оснащены средствами обучения и воспитания отремонтированные здания общеобразовательных организаций</t>
  </si>
  <si>
    <t xml:space="preserve">Созданы детские техно-парки «Кванториум» </t>
  </si>
  <si>
    <t>Подпрограмма 4. Обеспечение эпизоотического и ветеринарно-санитарного благополучия  и  развития государственной ветеринарной службы</t>
  </si>
  <si>
    <t>12.5.</t>
  </si>
  <si>
    <t>Эффективное местное самоуправление</t>
  </si>
  <si>
    <t>Развитие добровольчества (волонтерства) в городском округе Московской области</t>
  </si>
  <si>
    <t>Количество обращений в суды по вопросам защиты прав потребителей (нарастающим итогом)</t>
  </si>
  <si>
    <t>Подпрограмма № 1. Комфортная городская среда</t>
  </si>
  <si>
    <t>Площадь внутриквартальных проездов, содержащихся за счет бюджетных средств</t>
  </si>
  <si>
    <t>Подпрограмма 1. Социальная  поддержка граждан</t>
  </si>
  <si>
    <t>Подпрограмма 1. Развитие физической культуры и спорта</t>
  </si>
  <si>
    <t>Подпрограмма 2. Подготовка спортивного резерва</t>
  </si>
  <si>
    <t>Подпрограмма 1. Профилактика преступлений и иных правонарушений</t>
  </si>
  <si>
    <t>Подпрограмма 2. Обеспечение жильем молодых семей</t>
  </si>
  <si>
    <t>Подпрограмма 3. Управление муниципальным долгом</t>
  </si>
  <si>
    <t>Подпрограмма 4. Управление муниципальными финансами</t>
  </si>
  <si>
    <t>Подпрограмма 1.  Разработка Генерального плана развития городского округа</t>
  </si>
  <si>
    <t>Подпрограмма 2. Реализация политики пространственного развития городского округа</t>
  </si>
  <si>
    <t>Подпрограмма 4. Обеспечивающая подпрограмма</t>
  </si>
  <si>
    <t>Подпрограмма 3. Строительство (реконструкция) объектов образования</t>
  </si>
  <si>
    <t>Количество проведенных  «круглых столов»по формированию толерантных межнациональных отношений</t>
  </si>
  <si>
    <t xml:space="preserve">Подпрограмма 4. Развитие архивного дела </t>
  </si>
  <si>
    <t xml:space="preserve">Количество получателей мер социальной поддержки отдельным категориям граждан </t>
  </si>
  <si>
    <t xml:space="preserve"> Человек</t>
  </si>
  <si>
    <t>Количество получателей мер социальной поддержки отдельным категориям граждан, в связи с праздниками, памятными датами</t>
  </si>
  <si>
    <t xml:space="preserve">Количество проведенных социально значимых   мероприятий, посвященных знаменательным событиям и памятным датам, установленным в Российской Федерации, Московской области, муниципальном образованием </t>
  </si>
  <si>
    <t xml:space="preserve">Количество проведенных социально значимых   мероприятий  в сфере социальной защиты населения </t>
  </si>
  <si>
    <t>Численность получателей выплаты единовременного поощрения при увольнении муниципального служащего в связи с выходом на пенсию</t>
  </si>
  <si>
    <t>Количество детей, отдохнувших в лагерях Краснодарского края и в лагере настоящих героев "Патриот"</t>
  </si>
  <si>
    <t>Количество детей, трудоустроенных в период летних каникул</t>
  </si>
  <si>
    <t>Количество детей, отдохнувших в лагерях дневного пребывания</t>
  </si>
  <si>
    <t>Количество детей отдохнувших в оздоровительных центрах Городского округа Подольск</t>
  </si>
  <si>
    <t>Количество СО НКО, которым оказана финансовая поддержка в сфере социальной защиты населения</t>
  </si>
  <si>
    <t xml:space="preserve">В спортивные школы олимпийского резерва поставлено новое спортивное оборудование и инвентарь </t>
  </si>
  <si>
    <t>Завершен капитальный ремонт гидротехнических сооружений, находящихся в муниципальной собственности</t>
  </si>
  <si>
    <t>Подпрограмма 2. Развитие водохозяйственного комплекса</t>
  </si>
  <si>
    <t>Подпрограмма 4. Развитие лесного хозяйства</t>
  </si>
  <si>
    <t>куб.м</t>
  </si>
  <si>
    <t xml:space="preserve">Подпрограмма 5. Ликвидация накопленного вреда окружающей среде </t>
  </si>
  <si>
    <t>*</t>
  </si>
  <si>
    <t>Разработаны архитектурно-планировочные концепции и проектно-сметная документация по благоустройству общественных территорий</t>
  </si>
  <si>
    <t>Благоустроены общественные территории с привлечением дополнительных средств из местного бюджета, направленных на благоустройство общественных территорий с использованием средств федерального бюджета и бюджета Московской области</t>
  </si>
  <si>
    <t>Осуществлен авторский надзор за выполнением работ на объектах благоустройства</t>
  </si>
  <si>
    <t>Проведена проверка достоверности определения сметной стоимости</t>
  </si>
  <si>
    <t>Площадь парков культуры и отдыха, содержащихся за счет бюджетных средств</t>
  </si>
  <si>
    <t xml:space="preserve"> кв. м</t>
  </si>
  <si>
    <t>Благоустроены зоны для досуга и отдыха в парках культуры и отдыха</t>
  </si>
  <si>
    <t>Не взимается плата за присмотр и уход за детьми из семей граждан, участвующих в специальной военной операции, в общем числе обратившихся</t>
  </si>
  <si>
    <t>Проведены работы по установке на объектах культурного наследия, находящихся в собственности муниципального образования, информационных надписей и обозначений</t>
  </si>
  <si>
    <t>Проведены работы по капитальному ремонту, текущему ремонту, техническому переоснащению и благоустройству территорий в муниципальных музеях Московской области</t>
  </si>
  <si>
    <t>Выполнены работы по обеспечению пожарной безопасности муниципальных музеев Московской области</t>
  </si>
  <si>
    <t>Проведен капитальный ремонт, текущий ремонт и благоустройство территорий муниципальных библиотек</t>
  </si>
  <si>
    <t>Муниципальные библиотеки Московской области, выполнившие работы по обеспечению пожарной  безопасности, единиц (ежегодно)</t>
  </si>
  <si>
    <t>Проведены праздничные и культурно-массовые мероприятия, фестивали, конкурсы</t>
  </si>
  <si>
    <t>Проведена модернизация (развитие) материально-технической базы муниципальных театрально-концертных организаций и учреждения культуры, осуществляющих демонстрацию кинофильмов, кинопрокат, развитие киноискусства</t>
  </si>
  <si>
    <t>Проведен капитальный ремонт, текущий ремонт и благоустройство территорий муниципальных культурно-досуговых учреждений культуры</t>
  </si>
  <si>
    <t>Оснащены муниципальные театры</t>
  </si>
  <si>
    <t>Оказана государственная поддержка лучшим сельским учреждениям культуры</t>
  </si>
  <si>
    <t xml:space="preserve">Капитально отремонтированы объекты культурно-досуговых учреждений муниципальных образований Московской области </t>
  </si>
  <si>
    <t>Доля достижения показателей муни-ципального задания, характеризующих объем оказываемых муниципальных услуг (работ) от установлен-ных показателей муниципального задания, характеризующих объем муниципальных услуг (работ)</t>
  </si>
  <si>
    <t>Проведен капитальный ремонт, текущий ремонт в организациях дополнительного образования сферы культуры</t>
  </si>
  <si>
    <t>Организованы и проведены ежегодные профильные конкурсы, фестивали для организаций туристской индустрии</t>
  </si>
  <si>
    <t>Муниципальные библиотеки Московской области (юридические лица), обновившие книжный фонд</t>
  </si>
  <si>
    <t>Проведены работы по сохранению объектов культурного наследия, находящихся в собственности муниципального образования</t>
  </si>
  <si>
    <t>15.4</t>
  </si>
  <si>
    <t>Численность получателей пенсии за выслугу лет лицам, замещающим муниципальные должности и должности муниципальной службы, в связи с выходом на пенсию</t>
  </si>
  <si>
    <t>18.3.</t>
  </si>
  <si>
    <t>Подпрограмма 2. Дополнительное образование, воспитание и психолого-социальное сопровождение детей</t>
  </si>
  <si>
    <t>Установлены детские, игровые площадки за счет средств местного бюджета</t>
  </si>
  <si>
    <t>Подготовлено асфальтобетонное покрытие под детские, игровые площадки</t>
  </si>
  <si>
    <t xml:space="preserve">Подпрограмма 4. Обеспечивающая подпрограмма </t>
  </si>
  <si>
    <t>Приобретено, установлено, настроено, осуществлен монтаж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данных, антивирусного программного обеспечения, средств электронной подписи, средств защиты информационно-технологической и телекоммуникационной инфраструктуры от компьютерных атак, а также проведены мероприятия по защите информации и аттестации по требованиям безопасности информации объектов информатизации, ЦОД и ИС, используемых ОМСУ муниципального образования Московской области</t>
  </si>
  <si>
    <t>Установлены терморегулирующие клапаны (терморегуляторов) на отопительных приборах</t>
  </si>
  <si>
    <t>ВСЕГО по всем источникам финансирования</t>
  </si>
  <si>
    <t>за январь - декабрь 2023 года</t>
  </si>
  <si>
    <t>Значения результатов</t>
  </si>
  <si>
    <t>Результаты выполнения мероприятий муниципальных программ                                        Городского округа Подольск</t>
  </si>
  <si>
    <t>Установлены, заменены, поверены общедомовые
приборы учета топливно-энергетических ресурсов в МКД</t>
  </si>
  <si>
    <t>Создана инфраструктура для обеспечения противопожарной безопасности в муниципальных образованиях Московской области</t>
  </si>
  <si>
    <t>Осуществлен строительный контроль на объектах благоустройства и оценка качества выполненных работ</t>
  </si>
  <si>
    <t>Проекты, реализованные на основании заявок жителей Московской области в рамках применения практик инициативного бюджетирования</t>
  </si>
  <si>
    <t>Таблица 3</t>
  </si>
  <si>
    <t>Целевые показатели муниципальных программ Городского округа Подольск</t>
  </si>
  <si>
    <t>Наименование муниципальной программы/показателя</t>
  </si>
  <si>
    <t>Тип показателя</t>
  </si>
  <si>
    <t>Процент</t>
  </si>
  <si>
    <t>Количество оснащенных образовательных учреждений в сфере культуры (детских школ искусств по видам искусств и училищ) музыкальными инструментами, оборудованием и учебными материалами</t>
  </si>
  <si>
    <t>Жилье – медикам, нуждающимся в обеспечении жильем</t>
  </si>
  <si>
    <t>Увеличение доли объектов культурного наследия, находящихся в собственности муниципального образования, по которым проведены работы по сохранению, в общем количестве объектов культурного наследия, находящихся в собственности муниципальных образований, нуждающихся в указанных работах</t>
  </si>
  <si>
    <t>Количество объектов культурного наследия, находящихся в собственности муниципальных образований, по которым в текущем году разработана проектная документация</t>
  </si>
  <si>
    <t xml:space="preserve">Увеличение доли объектов культурного наследия, находящихся в собственности муниципального образования на которые установлены информационные надписи </t>
  </si>
  <si>
    <t>Цифровизация музейных фондов</t>
  </si>
  <si>
    <t>Достижение соотношения средней заработной платы работников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</t>
  </si>
  <si>
    <t>Количество посещений организаций культуры по отношению к уровню 2017 года (в части посещений библиотек)</t>
  </si>
  <si>
    <t>Обеспечение роста числа пользователей муниципальных библиотек Московской области</t>
  </si>
  <si>
    <t xml:space="preserve">Доля детей в возрасте от 5 до 18 лет, охваченных дополнительным образованием сферы культуры </t>
  </si>
  <si>
    <t>Доля детей, осваивающих дополнительные предпрофессиональные программы в области искусств за счет бюджетных средств от общего количества обучающихся в детских школах искусств за счет бюджетных средств</t>
  </si>
  <si>
    <t>2.9.</t>
  </si>
  <si>
    <t>2.10.</t>
  </si>
  <si>
    <t>2.11.</t>
  </si>
  <si>
    <t>2.12.</t>
  </si>
  <si>
    <t>Единиц</t>
  </si>
  <si>
    <t>Доступность дошкольного образования для детей в возрасте от трех до семи лет</t>
  </si>
  <si>
    <t>Отношение средней заработной платы педагогических работников дошкольных образовательных организаций к средней заработной плате в общеобразовательных организациях в Московской области</t>
  </si>
  <si>
    <t>Отношение средней заработной платы педагогических работников общеобразовательных организаций общего образования к среднемесячному доходу от трудовой деятельности</t>
  </si>
  <si>
    <t>Доля педагогических работников образовательных организаций, получивших ежемесячное денежное вознаграждение за классное руководство (из расчета 5 тыс. руб. в месяц с учетом страховых взносов в государственные внебюджетные фонды, а также районных коэффициентов и процентных надбавок в общей численности педагогических работников такой категории)</t>
  </si>
  <si>
    <t>Доля дето-дней, в которые отдельные категории обучающихся муниципальных общеобразовательных организаций в Московской области получали бесплатное питание, от общего количества дето-дней, в которые отдельные категории обучающихся в муниципальных образовательных организаций в Московской области посещали образовательную организацию</t>
  </si>
  <si>
    <t>Приоритетный целевой</t>
  </si>
  <si>
    <t>Доля выпускников текущего года, набравших 250 баллов и более по 3 предметам, к общему количеству выпускников текущего года, сдававших ЕГЭ по 3 и более предметам</t>
  </si>
  <si>
    <t>Количество объектов, в которых в полном объеме выполнены мероприятия по капитальному ремонту общеобразовательных организаций</t>
  </si>
  <si>
    <t>Количество объектов, в которых в полном объеме выполнены мероприятия по оснащению средствами обучения и воспитания</t>
  </si>
  <si>
    <t>Количество зданий муниципальных организаций в Московской области, на проектно-сметную документацию по капитальному ремонту которых, в срок не позднее 1 мая года предоставления субсидии получены положительные заключения государственной экспертизы</t>
  </si>
  <si>
    <t>Благоустройство территорий муниципальных общеобразовательных организаций, в зданиях которых выполнен капитальный ремонт</t>
  </si>
  <si>
    <t>Доля детей-инвалидов в возрасте от 1,5 года до 7 лет, охваченных дошкольным образованием, в общей численности детей-инвалидов такого возраста в Московской области</t>
  </si>
  <si>
    <t>Доля детей-инвалидов в возрасте от 5 до 18 лет, получающих дополнительное образование, в общей численности детей-инвалидов такого возраста в Московской области</t>
  </si>
  <si>
    <t>В государственных и муниципальных общеобразовательных организациях проведены мероприятия по обеспечению деятельности советников директора по воспитанию и взаимодействию с детскими общественными объединениями</t>
  </si>
  <si>
    <t>Доступность дошкольного образования для детей в возрасте до 3-х лет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</si>
  <si>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</si>
  <si>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</si>
  <si>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</si>
  <si>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</si>
  <si>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</si>
  <si>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</si>
  <si>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</si>
  <si>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</si>
  <si>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</si>
  <si>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</si>
  <si>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</si>
  <si>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</si>
  <si>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</si>
  <si>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</si>
  <si>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</si>
  <si>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</si>
  <si>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Отношение средней заработной платы педагогических работников организаций дополнительного образования детей к средней заработной плате учителей в Московской области</t>
  </si>
  <si>
    <t>Эффективность системы выявления, поддержки и развития способностей и талантов у детей и молодежи</t>
  </si>
  <si>
    <t>Доля детей в возрасте от 5 до 18 лет, использующих сертификаты дополнительного образования</t>
  </si>
  <si>
    <t>Созданы центры цифрового образования детей «IT-куб» (нарастающим итогом)</t>
  </si>
  <si>
    <t>Государственные и муниципальные общеобразовательные организации , в том числе структурные подразделения указанных организаций, оснащены государственными символами Российской Федерации</t>
  </si>
  <si>
    <t>Доля детей в возрасте от 5 до 18 лет, охваченных дополнительным образованием</t>
  </si>
  <si>
    <t>3.20.</t>
  </si>
  <si>
    <t>3.21.</t>
  </si>
  <si>
    <t>3.22.</t>
  </si>
  <si>
    <t>3.23.</t>
  </si>
  <si>
    <t>3.24.</t>
  </si>
  <si>
    <t>3.25.</t>
  </si>
  <si>
    <t>Соглашение</t>
  </si>
  <si>
    <t>Единица</t>
  </si>
  <si>
    <t>место</t>
  </si>
  <si>
    <t>2023 Доля детей, находящихся в трудной жизненной ситуации, охваченных отдыхом и оздоровлением, в общей численности детей в возрасте от 7 до 15 лет, находящихся в трудной жизненной ситуации, подлежащих оздоровлению</t>
  </si>
  <si>
    <t>2023 Доля детей, охваченных отдыхом и оздоровлением, в общей численности детей в возрасте от 7 до 15 лет, подлежащих оздоровлению</t>
  </si>
  <si>
    <t>Доля расходов бюджета муниципального образования Московской области на социальную сферу, направляемых на предоставление субсидий СО НКО</t>
  </si>
  <si>
    <t>Доля доступных для инвалидов и других маломобильных групп населения муниципальных объектов инфраструктуры в общем количестве муниципальных объектов</t>
  </si>
  <si>
    <t>Органами местного самоуправления оказана финансовая поддержка СО НКО</t>
  </si>
  <si>
    <t>2023 Количество СО НКО, которым оказана поддержка органами местного самоуправления</t>
  </si>
  <si>
    <t>Доля СО НКО на территории муниципального образования, получивших статус исполнителя общественно полезных услуг</t>
  </si>
  <si>
    <t>2023 Увеличение числа граждан старшего возраста, ведущих активный образ жизни</t>
  </si>
  <si>
    <t>Органами местного самоуправления оказана консультационная поддержка СО НКО</t>
  </si>
  <si>
    <t>Граждане приняли участие в просветительских мероприятиях по вопросам деятельности СО НКО</t>
  </si>
  <si>
    <t>Органами местного самоуправления проведены просветительские мероприятия по вопросам деятельности СО НКО</t>
  </si>
  <si>
    <t>Органами местного самоуправления оказана имущественная поддержка СО НКО</t>
  </si>
  <si>
    <t>Органами местного самоуправления предоставлены площади на льготных условиях или в безвозмездное пользование СО НКО</t>
  </si>
  <si>
    <t>Человек</t>
  </si>
  <si>
    <t>Квадратный метр общей площади</t>
  </si>
  <si>
    <t>0</t>
  </si>
  <si>
    <t>9</t>
  </si>
  <si>
    <t>47</t>
  </si>
  <si>
    <t>20</t>
  </si>
  <si>
    <t>2</t>
  </si>
  <si>
    <t>4.3.</t>
  </si>
  <si>
    <t>4.5.</t>
  </si>
  <si>
    <t>4.8.</t>
  </si>
  <si>
    <t>4.9.</t>
  </si>
  <si>
    <t>4.10.</t>
  </si>
  <si>
    <t>4.11.</t>
  </si>
  <si>
    <t>4.12.</t>
  </si>
  <si>
    <t>4.13.</t>
  </si>
  <si>
    <t>2023 Доля граждан, систематически занимающихся физической культурой и спортом</t>
  </si>
  <si>
    <t>Уровень обеспеченности граждан спортивными сооружениями исходя из единовременной пропускной способности объектов спорта</t>
  </si>
  <si>
    <t>Доля жителей Московской области, выполнивших нормативы испытаний (тестов) Всероссийского комплекса «Готов к труду и обороне» (ГТО), в общей численности населения, принявшего участие в испытаниях (тестах)</t>
  </si>
  <si>
    <t>Доля  лиц с ограниченными возможностями здоровья и инвалидов, систематически занимающихся физической культурой и спортом, в общей численности указанной категории населения, проживающих в муниципальном образовании Московской области, не имеющего противопоказаний для занятий физической культурой и спортом</t>
  </si>
  <si>
    <t>Эффективность использования существующих объектов спорта (отношение фактической посещаемости к нормативной пропускной способности)</t>
  </si>
  <si>
    <t>Сохранена сеть организаций, реализующих дополнительные образовательные программы спортивной подготовки, в ведении органов управления в сфере физической культуры и спорта</t>
  </si>
  <si>
    <t>100</t>
  </si>
  <si>
    <t>показатель МП</t>
  </si>
  <si>
    <t>5.4.</t>
  </si>
  <si>
    <t>5.5.</t>
  </si>
  <si>
    <t>5.6.</t>
  </si>
  <si>
    <t>2023 Индекс производства продукции сельского хозяйства в хозяйствах всех категорий (в сопоставимых ценах) к предыдущему году</t>
  </si>
  <si>
    <t>Количество проведенных исследований состояния окружающей среды</t>
  </si>
  <si>
    <t>2023 Предотвращённый ущерб по результатам проведённого капитального ремонта гидротехнических сооружений, находящихся в муниципальной собственности</t>
  </si>
  <si>
    <t>2023 Количество водных объектов, на которых выполнены комплексы мероприятий по ликвидации последствий засорения</t>
  </si>
  <si>
    <t>Доля ликвидированных отходов, на лесных участках  в составе земель лесного фонда, не предоставленных гражданам и юридическим лицам, в общем объеме обнаруженных отходов</t>
  </si>
  <si>
    <t xml:space="preserve">Пресечение правонарушений в части обращения с отходами производства и потребления вне отведенных для данных целей мест  </t>
  </si>
  <si>
    <t>Проведены мероприятие по организации деятельности по утилизации, обезвреживанию твердых коммунальных отходов</t>
  </si>
  <si>
    <t>Тысяча человек</t>
  </si>
  <si>
    <t>Тысяча рублей</t>
  </si>
  <si>
    <t>Штука</t>
  </si>
  <si>
    <t>Х</t>
  </si>
  <si>
    <t>7.3.</t>
  </si>
  <si>
    <t>7.6.</t>
  </si>
  <si>
    <t>7.7.</t>
  </si>
  <si>
    <t>Обеспеченность населения средствами индивидуальной защиты, медицинскими средствами индивидуальной защиты</t>
  </si>
  <si>
    <t>2023 Снижение общего количества преступлений, совершенных на территории муниципального образования, не менее чем на 3% ежегодно</t>
  </si>
  <si>
    <t xml:space="preserve">Укомплектованность резервного фонда материальных ресурсов для ликвидации чрезвычайных ситуаций муниципального характера </t>
  </si>
  <si>
    <t>Снижение числа погибших при пожарах</t>
  </si>
  <si>
    <t>Доля населения, проживающего или осуществляющего хозяйственную деятельность в границах зоны действия технических средств оповещения (электрических, электронных сирен и мощных акустических систем) муниципальной автоматизированной системы централизованного  оповещения</t>
  </si>
  <si>
    <t>Снижение уровня вовлеченности населения в незаконный оборот наркотиков на 100 тыс. человек</t>
  </si>
  <si>
    <t>Прирост уровня безопасности людей на водных объектах, расположенных на территории Московской области</t>
  </si>
  <si>
    <t>Обеспеченность населения защитными сооружениями гражданской обороны</t>
  </si>
  <si>
    <t>Снижение уровня криминогенности наркомании на 100 тыс. человек</t>
  </si>
  <si>
    <t>2023 Доля кладбищ, соответствующих требованиям Регионального стандарта</t>
  </si>
  <si>
    <t>2023 Увеличение общего количества видеокамер, введенных в эксплуатацию в систему технологического обеспечения региональной общественной безопасности и оперативного управления "Безопасный регион", не менее чем на 5% ежегодно</t>
  </si>
  <si>
    <t>Сокращение среднего времени совместного реагирования нескольких экстренных оперативных служб на обращения населения по единому номеру «112» на территории муниципального образования Московской области</t>
  </si>
  <si>
    <t>Количество</t>
  </si>
  <si>
    <t>В процентах к базовому году</t>
  </si>
  <si>
    <t>человек на 100 тыс. населения</t>
  </si>
  <si>
    <t>минут</t>
  </si>
  <si>
    <t>5</t>
  </si>
  <si>
    <t>42</t>
  </si>
  <si>
    <t>8.7.</t>
  </si>
  <si>
    <t>8.8.</t>
  </si>
  <si>
    <t>8.9.</t>
  </si>
  <si>
    <t>8.10.</t>
  </si>
  <si>
    <t>8.11.</t>
  </si>
  <si>
    <t>8.12.</t>
  </si>
  <si>
    <t>Объем жилищного строительства</t>
  </si>
  <si>
    <t>Количество семей, улучшивших жилищные условия</t>
  </si>
  <si>
    <t>Миллион квадратных метров</t>
  </si>
  <si>
    <t>Тысяча семей</t>
  </si>
  <si>
    <t>Количество построенных, реконструированных, отремонтированных коллекторов (участков) канализационных насосных станций</t>
  </si>
  <si>
    <t>Количество созданных и восстановленных объектов коммунальной инфраструктуры</t>
  </si>
  <si>
    <t>2023 Доля актуальных схем теплоснабжения, водоснабжения и водоотведения, программ комплексного развития систем коммунальной инфраструктуры Московской области</t>
  </si>
  <si>
    <t>2023 Доля зданий, строений, сооружений муниципальной собственности, соответствующих нормальному уровню энергетической эффективности и выше (А, B, C, D).</t>
  </si>
  <si>
    <t>2023 Доля зданий, строений, сооружений органов местного самоуправления и муниципальных учреждений, оснащенных приборами учета потребляемых энергетических ресурсов</t>
  </si>
  <si>
    <t>2023 Бережливый учет - оснащенность многоквартирных домов общедомовыми приборами учета</t>
  </si>
  <si>
    <t>2023 Доля многоквартирных домов с присвоенными классами энергоэффективности</t>
  </si>
  <si>
    <t>1</t>
  </si>
  <si>
    <t>66,7</t>
  </si>
  <si>
    <t>32,7</t>
  </si>
  <si>
    <t>90,25</t>
  </si>
  <si>
    <t>83,49</t>
  </si>
  <si>
    <t>77,74</t>
  </si>
  <si>
    <t>10.4.</t>
  </si>
  <si>
    <t>10.6.</t>
  </si>
  <si>
    <t>10.9.</t>
  </si>
  <si>
    <t>10.10.</t>
  </si>
  <si>
    <t>2023 Увеличение среднемесячной заработной платы работников организаций, не относящихся к субъектам малого предпринимательства</t>
  </si>
  <si>
    <t>2023 Количество созданных рабочих мест</t>
  </si>
  <si>
    <t>2023 Объем инвестиций, привлеченных в основной капитал (без учета бюджетных инвестиций), на душу населения</t>
  </si>
  <si>
    <t>2023 Индекс совокупной результативности реализации мероприятий, направленных на развитие конкуренции</t>
  </si>
  <si>
    <t>2023 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</si>
  <si>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2023 Число субъектов МСП в расчете на 10 тыс. человек населения</t>
  </si>
  <si>
    <t>2023 Количество вновь созданных субъектов малого и среднего бизнеса</t>
  </si>
  <si>
    <t>2023 Количество объектов недвижимого имущества, предоставленных субъектам  малого и среднего предпринимательства и физическим лицам, не являющимся индивидуальными предпринимателями и применяющим специальный налоговый режим «налог на профессиональный доход» в рамках оказания имущественной поддержи и (или) предоставления муниципальной преференции для поддержки субъектов малого и среднего предпринимательства</t>
  </si>
  <si>
    <t>2023 Обеспеченность населения площадью торговых объектов</t>
  </si>
  <si>
    <t>2023 Обеспеченность населения предприятиями общественного питания</t>
  </si>
  <si>
    <t>2023 Обеспеченность населения предприятиями бытового обслуживания</t>
  </si>
  <si>
    <t>2023 Доля обращений по вопросу защиты прав потребителей от общего количества поступивших обращений</t>
  </si>
  <si>
    <t>Кв. м. /на 1000 жителей</t>
  </si>
  <si>
    <t>Пос. мест /на 1000 жите­лей</t>
  </si>
  <si>
    <t>раб. мест /на 1000 жителей</t>
  </si>
  <si>
    <t>1,4</t>
  </si>
  <si>
    <t>11.5.</t>
  </si>
  <si>
    <t>11.6.</t>
  </si>
  <si>
    <t>11.7.</t>
  </si>
  <si>
    <t>11.8.</t>
  </si>
  <si>
    <t>11.9.</t>
  </si>
  <si>
    <t>11.10.</t>
  </si>
  <si>
    <t>11.11.</t>
  </si>
  <si>
    <t>11.12.</t>
  </si>
  <si>
    <t>2023 Эффективность работы по взысканию задолженности по арендной плате за земельные участки, государственная собственность на которые не разграничена</t>
  </si>
  <si>
    <t>2023 Эффективность работы по взысканию задолженности по арендной плате за муниципальное имущество и землю</t>
  </si>
  <si>
    <t>2023 Поступления доходов в бюджет муниципального образования от распоряжения земельными участками, государственная собственность на которые не разграничена</t>
  </si>
  <si>
    <t>2023 Поступления доходов в бюджет муниципального образования от распоряжения муниципальным имуществом и землей</t>
  </si>
  <si>
    <t>2023 Предоставление земельных участков многодетным семьям</t>
  </si>
  <si>
    <t>2023 Проверка использования земель</t>
  </si>
  <si>
    <t>2023 Доля незарегистрированных объектов недвижимого имущества, вовлеченных в налоговый оборот по результатам МЗК</t>
  </si>
  <si>
    <t>2023 Прирост земельного налога</t>
  </si>
  <si>
    <t>2023 Доля проведенных аукционов на право заключения договоров аренды земельных участков для субъектов малого и среднего предпринимательства к общему количеству таких торгов</t>
  </si>
  <si>
    <t>Обеспечение отношения объема расходов на обслуживание муниципального долга Городского округа Подольск  к объему расходов бюджета Городского округа Подольск (за исключением расходов, которые осуществляются за счет субвенций) на уровне, не превышающем 5 процентов</t>
  </si>
  <si>
    <t>12.2.</t>
  </si>
  <si>
    <t>12.6.</t>
  </si>
  <si>
    <t>12.7.</t>
  </si>
  <si>
    <t>12.8.</t>
  </si>
  <si>
    <t>12.9.</t>
  </si>
  <si>
    <t>12.10.</t>
  </si>
  <si>
    <t>12.11.</t>
  </si>
  <si>
    <t>2023 Информирование населения в средствах массовой информации и социальных сетях</t>
  </si>
  <si>
    <t>2023 Наличие незаконных рекламных конструкций, установленных на территории муниципального образования</t>
  </si>
  <si>
    <t>Количество участников мероприятий, направленных на укрепление общероссийского гражданского единства и этнокультурное развитие народов России</t>
  </si>
  <si>
    <t>Количество участников мероприятий по сохранению и поддержке русского языка как государственного языка Российской Федерации</t>
  </si>
  <si>
    <t>Количество участников мероприятий по социально-культурной адаптации и интеграции иностранных граждан в Московской области</t>
  </si>
  <si>
    <t>Количество участников мероприятий по развитию государственно-общественного партнерства в сфере государственной национальной политики Московской области</t>
  </si>
  <si>
    <t>Количество конфликтных ситуаций на межнациональной и межконфессиональной почве, связанных с проявлением экстремизма в Московской области</t>
  </si>
  <si>
    <t>Количество проектов, реализованных на основании заявок жителей Московской области в рамках применения практик инициативного бюджетирования</t>
  </si>
  <si>
    <t>2023 Доля молодежи, задействованной в мероприятиях по вовлечению в творческую деятельность</t>
  </si>
  <si>
    <t>2023 Общая численность граждан Российской Федерации,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государственных и муниципальных учреждений, в добровольческую (волонтерскую) деятельность</t>
  </si>
  <si>
    <t>Миллион человек</t>
  </si>
  <si>
    <t>110</t>
  </si>
  <si>
    <t>92 928</t>
  </si>
  <si>
    <t>30 976</t>
  </si>
  <si>
    <t>19 798</t>
  </si>
  <si>
    <t>42154</t>
  </si>
  <si>
    <t>13</t>
  </si>
  <si>
    <t>0,047252</t>
  </si>
  <si>
    <t>13.7.</t>
  </si>
  <si>
    <t>13.8.</t>
  </si>
  <si>
    <t>13.9.</t>
  </si>
  <si>
    <t>13.10.</t>
  </si>
  <si>
    <t>Обеспечение организации транспортного обслуживания населения на муниципальных маршрутах регулярных перевозок по регулируемым тарифам в границах муниципального образования Московской области, включенных в Перечень маршрутов регулярных перевозок по регулируемым тарифам, на которых отдельным категориям граждан предоставляются меры социальной поддержки, утверждаемый Правительством Московской области</t>
  </si>
  <si>
    <t>Доля автомобильных дорог местного значения, соответствующих нормативным требованиям</t>
  </si>
  <si>
    <t>Количество погибших в дорожно-транспортных происшествиях, человек на 100 тысяч населения</t>
  </si>
  <si>
    <t>99,7</t>
  </si>
  <si>
    <t>95,4</t>
  </si>
  <si>
    <t>8,27</t>
  </si>
  <si>
    <t>14.3.</t>
  </si>
  <si>
    <t>2023 Образовательные организации обеспечены материально-технической базой для внедрения цифровой образовательной среды</t>
  </si>
  <si>
    <t>2023 Быстро/качественно решаем - Доля сообщений, отправленных на портал «Добродел» пользователями с подтвержденной учётной записью ЕСИА, которые имеют признак повторной отправки, повторного переноса сроков решения, нарушения срока предоставления ответа</t>
  </si>
  <si>
    <t>2023 Стоимостная доля закупаемого и (или) арендуемого ОМСУ муниципального образования Московской области отечественного программного обеспечения</t>
  </si>
  <si>
    <t>2023 Доля электронного юридически значимого документооборота в органах местного самоуправления и подведомственных им учреждениях в Московской области</t>
  </si>
  <si>
    <t>2023 Доля муниципальных (государственных) услуг, предоставленных без нарушения регламентного срока при оказании услуг в электронном виде на региональном портале государственных услуг</t>
  </si>
  <si>
    <t>2023 Доля рабочих мест, обеспеченных необходимым компьютерным оборудованием и услугами связи в соответствии с требованиями нормативных правовых актов Московской области</t>
  </si>
  <si>
    <t>2023 Уровень удовлетворенности граждан качеством предоставления государственных и муниципальных услуг</t>
  </si>
  <si>
    <t>2023 Доля обращений за получением муниципальных (государственных) услуг в электронном виде с использованием РПГУ без необходимости личного посещения органов местного самоуправления и МФЦ от общего количества таких услуг</t>
  </si>
  <si>
    <t>2023 Увеличение доли защищенных по требованиям безопасности информации информационных систем, используемых ОМСУ муниципального образования Московской области, в соответствии с категорией обрабатываемой информации, а также персональных компьютеров, используемых на рабочих местах работников, обеспеченных антивирусным программным обеспечением с регулярным обновлением соответствующих баз</t>
  </si>
  <si>
    <t>2023 Доля работников ОМСУ муниципального образования Московской области, обеспеченных средствами электронной подписи в соответствии с установленными требованиями</t>
  </si>
  <si>
    <t>2023 Доля архивных документов, хранящихся в муниципальном архиве в нормативных условиях, обеспечивающих их постоянное (вечное) и долговременное хранение, в общем количестве документов в муниципальном архиве</t>
  </si>
  <si>
    <t>2023 Доля архивных фондов муниципального архива, внесенных в общеотраслевую базу данных «Архивный фонд», от общего количества архивных фондов, хранящихся в муниципальном архиве</t>
  </si>
  <si>
    <t>2023 Доля архивных документов, переведенных в электронно-цифровую форму, от общего количества документов, находящихся на хранении в муниципальном архиве муниципального образования</t>
  </si>
  <si>
    <t>7</t>
  </si>
  <si>
    <t>75</t>
  </si>
  <si>
    <t>98</t>
  </si>
  <si>
    <t>99,86</t>
  </si>
  <si>
    <t>98,97</t>
  </si>
  <si>
    <t>95,6</t>
  </si>
  <si>
    <t>1,331</t>
  </si>
  <si>
    <t>15.3.</t>
  </si>
  <si>
    <t>15.4.</t>
  </si>
  <si>
    <t>15.5.</t>
  </si>
  <si>
    <t>15.6.</t>
  </si>
  <si>
    <t>15.7.</t>
  </si>
  <si>
    <t>15.8.</t>
  </si>
  <si>
    <t>15.9.</t>
  </si>
  <si>
    <t>15.10.</t>
  </si>
  <si>
    <t>15.11.</t>
  </si>
  <si>
    <t>15.12.</t>
  </si>
  <si>
    <t>15.13.</t>
  </si>
  <si>
    <t>Обеспеченность актуальными документами территориального планирования и градостроительного зонирования городского округа Московской области</t>
  </si>
  <si>
    <t>2023 Количество благоустроенных общественных территорий</t>
  </si>
  <si>
    <t>2023 Количество установленных детских, игровых площадок</t>
  </si>
  <si>
    <t>2023 Реализованы проекты победителей Всероссийского конкурса лучших проектов создания комфортной городской среды в малых городах и исторических поселениях</t>
  </si>
  <si>
    <t>Благоустроено общественных территорий (стелы, лесопарковые зоны, для досуга и отдыха в парках культуры и отдыха, пространств для активного отдыха)</t>
  </si>
  <si>
    <t>2023 Уровень освещенности территорий общественного пользования в пределах городской черты на конец года, не менее</t>
  </si>
  <si>
    <t>2023 Уровень освещенности территорий общественного пользования вне пределов городской черты на конец года, не менее</t>
  </si>
  <si>
    <t>2023 Доля дефектов асфальтового покрытия на дворовых территориях, устраненных в рамках выполнения работ по ямочному ремонту</t>
  </si>
  <si>
    <t>2023 Выполнен ремонт асфальтового покрытия дворовых территорий</t>
  </si>
  <si>
    <t>2023 Устранены дефекты асфальтового покрытия дворовых территорий, в том числе проездов на дворовые территории, в том числе внутриквартальных проездов, в рамках проведения ямочного ремонта</t>
  </si>
  <si>
    <t>2023 Созданы и отремонтированы пешеходные коммуникации</t>
  </si>
  <si>
    <t>Приобретена коммунальная техника</t>
  </si>
  <si>
    <t>Благоустроены дворовые территории за счет средств муниципального образования Московской области</t>
  </si>
  <si>
    <t>Созданы и отремонтированы пешеходные коммуникации за счет средств муниципального образования Московской области</t>
  </si>
  <si>
    <t>Площадь дворовых территорий и общественных пространств, содержанных за счет бюджетных средств</t>
  </si>
  <si>
    <t>2023 Замена детских игровых площадок</t>
  </si>
  <si>
    <t>2023 Количество замененных неэнергоэффективных светильников наружного освещения</t>
  </si>
  <si>
    <t>2023 Количество установленных шкафов управления наружным освещением</t>
  </si>
  <si>
    <t>Количество отремонтированных подъездов в многоквартирных домах</t>
  </si>
  <si>
    <t>Квадратный метр</t>
  </si>
  <si>
    <t>4</t>
  </si>
  <si>
    <t>79,74</t>
  </si>
  <si>
    <t>83,91</t>
  </si>
  <si>
    <t>18</t>
  </si>
  <si>
    <t>15</t>
  </si>
  <si>
    <t>3921</t>
  </si>
  <si>
    <t>94</t>
  </si>
  <si>
    <t>17.3.</t>
  </si>
  <si>
    <t>17.4.</t>
  </si>
  <si>
    <t>17.5.</t>
  </si>
  <si>
    <t>17.7.</t>
  </si>
  <si>
    <t>17.6.</t>
  </si>
  <si>
    <t>17.8.</t>
  </si>
  <si>
    <t>17.9.</t>
  </si>
  <si>
    <t>17.10.</t>
  </si>
  <si>
    <t>17.11.</t>
  </si>
  <si>
    <t>17.12.</t>
  </si>
  <si>
    <t>17.13.</t>
  </si>
  <si>
    <t>17.14.</t>
  </si>
  <si>
    <t>17.15.</t>
  </si>
  <si>
    <t>17.16.</t>
  </si>
  <si>
    <t>17.17.</t>
  </si>
  <si>
    <t>17.18.</t>
  </si>
  <si>
    <t>17.19.</t>
  </si>
  <si>
    <t>17.20.</t>
  </si>
  <si>
    <t>Показатели не установлены</t>
  </si>
  <si>
    <t>Количество квадратных метров расселенного аварийного жилищного фонда</t>
  </si>
  <si>
    <t>Количество квадратных метров непригодного для проживания жилищного фонда</t>
  </si>
  <si>
    <t>Количество граждан, переселенных из аварийного жилищного фонда</t>
  </si>
  <si>
    <t>Количество граждан, расселенных из аварийного жилищного фонда</t>
  </si>
  <si>
    <t>2023 Количество граждан, расселенных из аварийного жилищного фонда</t>
  </si>
  <si>
    <t>Расселен непригодный для проживания жилищный фонд</t>
  </si>
  <si>
    <t>Тысяча квадратных метров</t>
  </si>
  <si>
    <t>тыс. кв. метров</t>
  </si>
  <si>
    <t>19.3.</t>
  </si>
  <si>
    <t>19.4.</t>
  </si>
  <si>
    <t>19.5.</t>
  </si>
  <si>
    <t>19.6.</t>
  </si>
  <si>
    <t>18. Муниципальная программа "Строительство объектов социальной инфраструктуры"</t>
  </si>
  <si>
    <t>19. Муниципальная программа "Переселение граждан из аварийного жилищного фонда"</t>
  </si>
  <si>
    <t>17. Муниципальная программа "Формирование современной комфортной городской среды"</t>
  </si>
  <si>
    <t>16. Муниципальная программа "Архитектура и градостроительство"</t>
  </si>
  <si>
    <t>15. Муниципальная программа "Цифровое муниципальное образование"</t>
  </si>
  <si>
    <t>14. Муниципальная программа "Развитие и функционирование дорожно-транспортного комплекса"</t>
  </si>
  <si>
    <t>13. 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</si>
  <si>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12. Муниципальная программа "Управление имуществом и муниципальными финансами"</t>
  </si>
  <si>
    <t>11. Муниципальная программа "Предпринимательство"</t>
  </si>
  <si>
    <t>10. Муниципальная программа "Развитие инженерной инфраструктуры, энергоэффективности и отрасли обращения с отходами"</t>
  </si>
  <si>
    <t>9. Муниципальная программа "Жилище"</t>
  </si>
  <si>
    <t>8. Муниципальная программа "Безопасность и обеспечение безопасности жизнедеятельности населения"</t>
  </si>
  <si>
    <t>7. Муниципальная программа "Экология и окружающая среда"</t>
  </si>
  <si>
    <t>6. Муниципальная программа "Развитие сельского хозяйства"</t>
  </si>
  <si>
    <t>5. Муниципальная программа "Спорт"</t>
  </si>
  <si>
    <t>4. Муниципальная программа "Социальная защита населения"</t>
  </si>
  <si>
    <t>3. Муниципальная программа "Образование"</t>
  </si>
  <si>
    <t>2. Муниципальная программа "Культура и туризм"</t>
  </si>
  <si>
    <t>1. Муниципальная программа "Здравоохранение"</t>
  </si>
  <si>
    <t>Сводный годовой отчет
о ходе реализации мероприятий муниципальных программ Городского округа Подольск
за январь - декабрь 2023 года</t>
  </si>
  <si>
    <t>Проведены работы по разработке проектной документации по сохранению объектов культурного наследия, находящихся в собственности муниципальных образований</t>
  </si>
  <si>
    <t>Доля достижения показателей муниципального задания, характеризующих объем оказываемых муниципальных услуг (работ) от установ-ленных показателей муниципального задания, характеризующих объем муниципальных услуг (работ)</t>
  </si>
  <si>
    <t>Модернизация (развитие) материально-технической базы муниципальных музеев</t>
  </si>
  <si>
    <t>Выполнены работы по обеспечению пожарной безопасности муниципальных театрально-концертных организаций и учреждений культуры, осуществляющих демонстрацию кинофильмов, кинопрокат</t>
  </si>
  <si>
    <t>Модернизация (развитие) материально-технической базы организаций дополнительного образования сферы культуры</t>
  </si>
  <si>
    <t>Количество созданных (реконструированных) и капитально отремонтированных объектов организаций культуры</t>
  </si>
  <si>
    <t>Отраслевой показатель</t>
  </si>
  <si>
    <t>Численность населения, качество жизни которого улучшится в связи с ликвидацией и рекультивацией объектов накопленного вреда окружающей среде</t>
  </si>
  <si>
    <t>Проведены анализы качества воды</t>
  </si>
  <si>
    <t>Проведены наблюдения за состоянием и загрязнением окружающей среды</t>
  </si>
  <si>
    <t>Проведены выставки, семинары</t>
  </si>
  <si>
    <t>Завершена реконструкция гидротехнических сооружений, находящихся в муниципальной собственности</t>
  </si>
  <si>
    <t>Проведены работы по очистке прудов от мусора</t>
  </si>
  <si>
    <t>Объем ликвидированых отходов на лесных участках в составе земель лесного фонда</t>
  </si>
  <si>
    <t>Пресечение правонарушений в части обращения с отходами производства и потребления вне отведенных для данных целей мест</t>
  </si>
  <si>
    <t>На территориях общественного пользования в пределах городской и вне городской черты повышен уровень освещенности</t>
  </si>
  <si>
    <t>На территориях общественного пользования в пределах городской и вне городской черты повышен уровень освещенности за счет средств местного бюджета</t>
  </si>
  <si>
    <t>Выполнен ремонт асфальтового покрытия дворовых территорий</t>
  </si>
  <si>
    <t>Устранены дефекты асфальтового покрытия дворовых территорий, в том числе проездов на дворовые территории, в том числе внутриквартальных проездов, в рамках проведения ямочного ремонта</t>
  </si>
  <si>
    <t>Созданы и отремонтированы пешеходные коммуникации</t>
  </si>
  <si>
    <t>В муниципальном образовании созданы административные комиссии, уполномоченные рассматривать дела об административных правонарушениях в сфере благоустройства</t>
  </si>
  <si>
    <t>Доля врачей и среднего медицинского персонала муниципальных учреждений физической культуры и спорта без учета внешних совместителей, которым осуществлены выплаты в целях сохранения достигнутого уровня заработной платы работников данной категории</t>
  </si>
  <si>
    <t>Доля педагогических работников организаций дополнительного образования сферы физической культуры и спорта без учета внешних совместителей, которым осуществлены выплаты в целях сохранения достигнутого уровня заработной платы работников данной категории</t>
  </si>
  <si>
    <t>3458,0</t>
  </si>
  <si>
    <t>Количество граждан Российской Федерации, иностранным гражданам и лицам без гражданства, постоянно проживающих на территориях Украины, Донецкой Народной Республики, Луганской Народной Республики, Запорожской области, Херсонской области, вынужденно покинувших жилые помещения и находившихся в пунктах временного размещения и питания, которым оказана социальная поддержка</t>
  </si>
  <si>
    <t>Количество проведенных физкультурных и спортивных мероприятий</t>
  </si>
  <si>
    <t>Количество установленных светофорных объектов</t>
  </si>
  <si>
    <t>Количество установленных дорожных знаков</t>
  </si>
  <si>
    <t>Количество выполненных работ по устройству ИДН</t>
  </si>
  <si>
    <t>едениц</t>
  </si>
  <si>
    <t>Оснащены государственные и муниципальные общеобразовательные организации, в том числе структурные подразделения указан-ных организаций, госу-дарственными символа-ми Российской Федера-ции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</si>
  <si>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организациях, оплата по которым осуществлена за счет средств муниципального образования Московской области</t>
  </si>
  <si>
    <t>Количество автобусов, приобретенных для доставки обучающихся в общеобразовательные организации, расположенные в сельских населенных пунктах Московской области</t>
  </si>
  <si>
    <t>Доля детей-инвалидов, которым созданы условия для получения качественного начального общего, основного общего, среднего общего образования, в общей численности детей-инвалидов школьного возраста в Московской области</t>
  </si>
  <si>
    <t xml:space="preserve">Количество созданных и функционирующих мест частных общеобразовательных организаций в Московской области и у индивидуальных предпринимателей частных дошкольных образовательных организаций в Московской области в общей численности воспитанников дошкольных образовательных организаций Московской области </t>
  </si>
  <si>
    <t>2023 Диспансеризация определенных групп взрослого населения Московской области</t>
  </si>
  <si>
    <t>2023 Число посещений культурных мероприятий</t>
  </si>
  <si>
    <t>2023 Эффективность работы по расторжению договоров аренды земельных участков и размещению на Инвестиционном портале Московской области</t>
  </si>
  <si>
    <t xml:space="preserve">Доля зоны захоронения кладбищ, на которых проведена инвентаризация захоронений в соответствии с требованиями законодательства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</si>
</sst>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0.0;[Red]0.0"/>
    <numFmt numFmtId="167" formatCode="#,##0.0;[Red]#,##0.0"/>
    <numFmt numFmtId="168" formatCode="0.00000"/>
  </numFmts>
  <fonts count="27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Arial"/>
      <family val="2"/>
      <charset val="204"/>
    </font>
    <font>
      <sz val="12"/>
      <color rgb="FF2E2E2E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3" fillId="0" borderId="0">
      <protection locked="0"/>
    </xf>
  </cellStyleXfs>
  <cellXfs count="333">
    <xf numFmtId="0" fontId="0" fillId="0" borderId="0" xfId="0"/>
    <xf numFmtId="0" fontId="6" fillId="0" borderId="5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9" xfId="0" applyNumberFormat="1" applyFont="1" applyFill="1" applyBorder="1" applyAlignment="1" applyProtection="1">
      <alignment horizontal="left" vertical="top" wrapText="1"/>
      <protection locked="0"/>
    </xf>
    <xf numFmtId="165" fontId="9" fillId="0" borderId="19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165" fontId="9" fillId="0" borderId="32" xfId="0" applyNumberFormat="1" applyFont="1" applyFill="1" applyBorder="1" applyAlignment="1" applyProtection="1">
      <alignment horizontal="center" vertical="center"/>
      <protection locked="0"/>
    </xf>
    <xf numFmtId="165" fontId="2" fillId="0" borderId="5" xfId="0" applyNumberFormat="1" applyFont="1" applyFill="1" applyBorder="1" applyAlignment="1">
      <alignment horizontal="center" vertical="center" wrapText="1"/>
    </xf>
    <xf numFmtId="0" fontId="0" fillId="2" borderId="0" xfId="0" applyFill="1"/>
    <xf numFmtId="4" fontId="2" fillId="0" borderId="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vertical="top" wrapText="1"/>
    </xf>
    <xf numFmtId="164" fontId="10" fillId="0" borderId="5" xfId="0" applyNumberFormat="1" applyFont="1" applyFill="1" applyBorder="1" applyAlignment="1">
      <alignment horizontal="center" vertical="center" wrapText="1"/>
    </xf>
    <xf numFmtId="164" fontId="10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top" wrapText="1"/>
    </xf>
    <xf numFmtId="164" fontId="10" fillId="0" borderId="9" xfId="0" applyNumberFormat="1" applyFont="1" applyFill="1" applyBorder="1" applyAlignment="1">
      <alignment horizontal="center" vertical="center" wrapText="1"/>
    </xf>
    <xf numFmtId="164" fontId="10" fillId="0" borderId="10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center" vertical="top" wrapText="1"/>
    </xf>
    <xf numFmtId="165" fontId="8" fillId="0" borderId="16" xfId="0" applyNumberFormat="1" applyFont="1" applyFill="1" applyBorder="1" applyAlignment="1" applyProtection="1">
      <alignment horizontal="center" vertical="center"/>
      <protection locked="0"/>
    </xf>
    <xf numFmtId="164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165" fontId="9" fillId="0" borderId="1" xfId="0" applyNumberFormat="1" applyFont="1" applyFill="1" applyBorder="1" applyAlignment="1" applyProtection="1">
      <alignment horizontal="center" vertical="center"/>
      <protection locked="0"/>
    </xf>
    <xf numFmtId="165" fontId="9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ill="1" applyBorder="1"/>
    <xf numFmtId="0" fontId="3" fillId="0" borderId="20" xfId="0" applyFont="1" applyFill="1" applyBorder="1" applyAlignment="1">
      <alignment vertical="top" wrapText="1"/>
    </xf>
    <xf numFmtId="165" fontId="9" fillId="0" borderId="2" xfId="0" applyNumberFormat="1" applyFont="1" applyFill="1" applyBorder="1" applyAlignment="1" applyProtection="1">
      <alignment horizontal="center" vertical="center"/>
      <protection locked="0"/>
    </xf>
    <xf numFmtId="165" fontId="9" fillId="0" borderId="33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/>
    <xf numFmtId="0" fontId="0" fillId="0" borderId="16" xfId="0" applyFill="1" applyBorder="1"/>
    <xf numFmtId="0" fontId="2" fillId="0" borderId="3" xfId="0" applyFont="1" applyFill="1" applyBorder="1" applyAlignment="1">
      <alignment wrapText="1"/>
    </xf>
    <xf numFmtId="164" fontId="10" fillId="0" borderId="7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wrapText="1"/>
    </xf>
    <xf numFmtId="165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wrapText="1"/>
    </xf>
    <xf numFmtId="0" fontId="3" fillId="0" borderId="28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 applyProtection="1">
      <alignment horizontal="center" vertical="center"/>
      <protection locked="0"/>
    </xf>
    <xf numFmtId="165" fontId="9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>
      <alignment wrapText="1"/>
    </xf>
    <xf numFmtId="0" fontId="3" fillId="0" borderId="29" xfId="0" applyFont="1" applyFill="1" applyBorder="1" applyAlignment="1">
      <alignment vertical="top" wrapText="1"/>
    </xf>
    <xf numFmtId="165" fontId="9" fillId="0" borderId="9" xfId="0" applyNumberFormat="1" applyFont="1" applyFill="1" applyBorder="1" applyAlignment="1" applyProtection="1">
      <alignment horizontal="center" vertical="center"/>
      <protection locked="0"/>
    </xf>
    <xf numFmtId="165" fontId="9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/>
    <xf numFmtId="0" fontId="4" fillId="0" borderId="4" xfId="0" applyFont="1" applyFill="1" applyBorder="1" applyAlignment="1">
      <alignment horizontal="left" vertical="top" wrapText="1"/>
    </xf>
    <xf numFmtId="0" fontId="0" fillId="0" borderId="4" xfId="0" applyFill="1" applyBorder="1"/>
    <xf numFmtId="165" fontId="8" fillId="0" borderId="4" xfId="0" applyNumberFormat="1" applyFont="1" applyFill="1" applyBorder="1" applyAlignment="1" applyProtection="1">
      <alignment horizontal="center" vertical="center"/>
      <protection locked="0"/>
    </xf>
    <xf numFmtId="164" fontId="8" fillId="0" borderId="23" xfId="0" applyNumberFormat="1" applyFont="1" applyFill="1" applyBorder="1" applyAlignment="1" applyProtection="1">
      <alignment horizontal="center" vertical="center"/>
      <protection locked="0"/>
    </xf>
    <xf numFmtId="165" fontId="9" fillId="0" borderId="4" xfId="0" applyNumberFormat="1" applyFont="1" applyFill="1" applyBorder="1" applyAlignment="1" applyProtection="1">
      <alignment horizontal="center" vertical="center"/>
      <protection locked="0"/>
    </xf>
    <xf numFmtId="165" fontId="9" fillId="0" borderId="23" xfId="0" applyNumberFormat="1" applyFont="1" applyFill="1" applyBorder="1" applyAlignment="1" applyProtection="1">
      <alignment horizontal="center" vertical="center"/>
      <protection locked="0"/>
    </xf>
    <xf numFmtId="164" fontId="9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>
      <alignment vertical="center"/>
    </xf>
    <xf numFmtId="0" fontId="3" fillId="0" borderId="4" xfId="0" applyFont="1" applyFill="1" applyBorder="1" applyAlignment="1">
      <alignment vertical="top" wrapText="1"/>
    </xf>
    <xf numFmtId="165" fontId="8" fillId="0" borderId="23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top" wrapText="1"/>
    </xf>
    <xf numFmtId="164" fontId="9" fillId="0" borderId="3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164" fontId="9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165" fontId="8" fillId="0" borderId="24" xfId="0" applyNumberFormat="1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>
      <alignment vertical="top" wrapText="1"/>
    </xf>
    <xf numFmtId="4" fontId="14" fillId="0" borderId="1" xfId="0" applyNumberFormat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 applyProtection="1">
      <alignment horizontal="center" vertical="center"/>
      <protection locked="0"/>
    </xf>
    <xf numFmtId="164" fontId="10" fillId="0" borderId="3" xfId="0" applyNumberFormat="1" applyFont="1" applyFill="1" applyBorder="1" applyAlignment="1">
      <alignment horizontal="center" vertical="center"/>
    </xf>
    <xf numFmtId="164" fontId="10" fillId="0" borderId="34" xfId="0" applyNumberFormat="1" applyFont="1" applyFill="1" applyBorder="1" applyAlignment="1">
      <alignment horizontal="center" vertical="center"/>
    </xf>
    <xf numFmtId="165" fontId="9" fillId="0" borderId="34" xfId="0" applyNumberFormat="1" applyFont="1" applyFill="1" applyBorder="1" applyAlignment="1" applyProtection="1">
      <alignment horizontal="center" vertical="center"/>
      <protection locked="0"/>
    </xf>
    <xf numFmtId="164" fontId="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30" xfId="0" applyFill="1" applyBorder="1"/>
    <xf numFmtId="165" fontId="8" fillId="0" borderId="37" xfId="0" applyNumberFormat="1" applyFont="1" applyFill="1" applyBorder="1" applyAlignment="1" applyProtection="1">
      <alignment horizontal="center" vertical="center"/>
      <protection locked="0"/>
    </xf>
    <xf numFmtId="165" fontId="8" fillId="0" borderId="35" xfId="0" applyNumberFormat="1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>
      <alignment vertical="top" wrapText="1"/>
    </xf>
    <xf numFmtId="165" fontId="9" fillId="0" borderId="11" xfId="0" applyNumberFormat="1" applyFont="1" applyFill="1" applyBorder="1" applyAlignment="1" applyProtection="1">
      <alignment horizontal="center" vertical="center"/>
      <protection locked="0"/>
    </xf>
    <xf numFmtId="165" fontId="9" fillId="0" borderId="24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>
      <alignment horizontal="left" vertical="top" wrapText="1"/>
    </xf>
    <xf numFmtId="164" fontId="9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left" vertical="top" wrapText="1"/>
    </xf>
    <xf numFmtId="0" fontId="2" fillId="0" borderId="15" xfId="0" applyFont="1" applyFill="1" applyBorder="1" applyAlignment="1"/>
    <xf numFmtId="165" fontId="11" fillId="0" borderId="16" xfId="0" applyNumberFormat="1" applyFont="1" applyFill="1" applyBorder="1" applyAlignment="1">
      <alignment horizontal="center" vertical="center" wrapText="1"/>
    </xf>
    <xf numFmtId="165" fontId="11" fillId="0" borderId="17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4" fillId="0" borderId="15" xfId="0" applyFont="1" applyFill="1" applyBorder="1"/>
    <xf numFmtId="0" fontId="4" fillId="0" borderId="30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31" xfId="0" applyFill="1" applyBorder="1"/>
    <xf numFmtId="165" fontId="2" fillId="0" borderId="1" xfId="0" applyNumberFormat="1" applyFont="1" applyFill="1" applyBorder="1" applyAlignment="1">
      <alignment horizontal="center" vertical="center" wrapText="1"/>
    </xf>
    <xf numFmtId="165" fontId="10" fillId="0" borderId="7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vertical="top" wrapText="1"/>
    </xf>
    <xf numFmtId="0" fontId="4" fillId="0" borderId="26" xfId="0" applyFont="1" applyFill="1" applyBorder="1" applyAlignment="1">
      <alignment horizontal="left" vertical="top" wrapText="1"/>
    </xf>
    <xf numFmtId="0" fontId="4" fillId="0" borderId="27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vertical="top" wrapText="1"/>
    </xf>
    <xf numFmtId="165" fontId="9" fillId="0" borderId="16" xfId="0" applyNumberFormat="1" applyFont="1" applyFill="1" applyBorder="1" applyAlignment="1" applyProtection="1">
      <alignment horizontal="center" vertical="center"/>
      <protection locked="0"/>
    </xf>
    <xf numFmtId="164" fontId="9" fillId="0" borderId="17" xfId="0" applyNumberFormat="1" applyFont="1" applyFill="1" applyBorder="1" applyAlignment="1" applyProtection="1">
      <alignment horizontal="center" vertical="center"/>
      <protection locked="0"/>
    </xf>
    <xf numFmtId="164" fontId="10" fillId="0" borderId="32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top" wrapText="1"/>
    </xf>
    <xf numFmtId="165" fontId="10" fillId="0" borderId="5" xfId="0" applyNumberFormat="1" applyFont="1" applyFill="1" applyBorder="1" applyAlignment="1">
      <alignment horizontal="center" vertical="center" wrapText="1"/>
    </xf>
    <xf numFmtId="164" fontId="10" fillId="0" borderId="33" xfId="0" applyNumberFormat="1" applyFont="1" applyFill="1" applyBorder="1" applyAlignment="1">
      <alignment horizontal="center" vertical="center" wrapText="1"/>
    </xf>
    <xf numFmtId="164" fontId="11" fillId="0" borderId="1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/>
      <protection locked="0"/>
    </xf>
    <xf numFmtId="4" fontId="8" fillId="0" borderId="37" xfId="0" applyNumberFormat="1" applyFont="1" applyFill="1" applyBorder="1" applyAlignment="1" applyProtection="1">
      <alignment horizontal="center" vertical="center"/>
      <protection locked="0"/>
    </xf>
    <xf numFmtId="164" fontId="2" fillId="0" borderId="32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top" wrapText="1"/>
    </xf>
    <xf numFmtId="0" fontId="3" fillId="2" borderId="18" xfId="0" applyFont="1" applyFill="1" applyBorder="1" applyAlignment="1">
      <alignment vertical="top" wrapText="1"/>
    </xf>
    <xf numFmtId="165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>
      <alignment vertical="top" wrapText="1"/>
    </xf>
    <xf numFmtId="165" fontId="9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top" wrapText="1"/>
    </xf>
    <xf numFmtId="0" fontId="0" fillId="2" borderId="16" xfId="0" applyFill="1" applyBorder="1"/>
    <xf numFmtId="165" fontId="8" fillId="2" borderId="16" xfId="0" applyNumberFormat="1" applyFont="1" applyFill="1" applyBorder="1" applyAlignment="1" applyProtection="1">
      <alignment horizontal="center" vertical="center"/>
      <protection locked="0"/>
    </xf>
    <xf numFmtId="165" fontId="8" fillId="2" borderId="37" xfId="0" applyNumberFormat="1" applyFont="1" applyFill="1" applyBorder="1" applyAlignment="1" applyProtection="1">
      <alignment horizontal="center" vertical="center"/>
      <protection locked="0"/>
    </xf>
    <xf numFmtId="165" fontId="8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top" wrapText="1"/>
    </xf>
    <xf numFmtId="165" fontId="9" fillId="2" borderId="32" xfId="0" applyNumberFormat="1" applyFont="1" applyFill="1" applyBorder="1" applyAlignment="1" applyProtection="1">
      <alignment horizontal="center" vertical="center"/>
      <protection locked="0"/>
    </xf>
    <xf numFmtId="165" fontId="9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/>
    <xf numFmtId="165" fontId="9" fillId="2" borderId="33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/>
    <xf numFmtId="0" fontId="4" fillId="2" borderId="16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164" fontId="8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165" fontId="9" fillId="2" borderId="17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3" fillId="2" borderId="19" xfId="0" applyFont="1" applyFill="1" applyBorder="1" applyAlignment="1">
      <alignment vertical="top" wrapText="1"/>
    </xf>
    <xf numFmtId="0" fontId="2" fillId="0" borderId="47" xfId="0" applyFont="1" applyFill="1" applyBorder="1"/>
    <xf numFmtId="0" fontId="4" fillId="0" borderId="48" xfId="0" applyFont="1" applyFill="1" applyBorder="1" applyAlignment="1">
      <alignment horizontal="left" vertical="top" wrapText="1"/>
    </xf>
    <xf numFmtId="0" fontId="4" fillId="0" borderId="37" xfId="0" applyFont="1" applyFill="1" applyBorder="1" applyAlignment="1">
      <alignment horizontal="left" vertical="top" wrapText="1"/>
    </xf>
    <xf numFmtId="0" fontId="0" fillId="0" borderId="37" xfId="0" applyFill="1" applyBorder="1"/>
    <xf numFmtId="165" fontId="8" fillId="0" borderId="31" xfId="0" applyNumberFormat="1" applyFont="1" applyFill="1" applyBorder="1" applyAlignment="1" applyProtection="1">
      <alignment horizontal="center" vertical="center"/>
      <protection locked="0"/>
    </xf>
    <xf numFmtId="166" fontId="9" fillId="0" borderId="3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vertical="top" wrapText="1"/>
    </xf>
    <xf numFmtId="165" fontId="8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38" xfId="0" applyFont="1" applyFill="1" applyBorder="1" applyAlignment="1">
      <alignment vertical="top" wrapText="1"/>
    </xf>
    <xf numFmtId="0" fontId="0" fillId="0" borderId="19" xfId="0" applyBorder="1"/>
    <xf numFmtId="165" fontId="8" fillId="0" borderId="19" xfId="0" applyNumberFormat="1" applyFont="1" applyFill="1" applyBorder="1" applyAlignment="1" applyProtection="1">
      <alignment horizontal="center" vertical="center"/>
      <protection locked="0"/>
    </xf>
    <xf numFmtId="0" fontId="2" fillId="0" borderId="37" xfId="0" applyFont="1" applyFill="1" applyBorder="1" applyAlignment="1">
      <alignment horizontal="center" vertical="top" wrapText="1"/>
    </xf>
    <xf numFmtId="165" fontId="11" fillId="0" borderId="31" xfId="0" applyNumberFormat="1" applyFont="1" applyFill="1" applyBorder="1" applyAlignment="1">
      <alignment horizontal="center" vertical="center" wrapText="1"/>
    </xf>
    <xf numFmtId="165" fontId="8" fillId="0" borderId="11" xfId="0" applyNumberFormat="1" applyFont="1" applyFill="1" applyBorder="1" applyAlignment="1" applyProtection="1">
      <alignment horizontal="center" vertical="center"/>
      <protection locked="0"/>
    </xf>
    <xf numFmtId="167" fontId="9" fillId="0" borderId="1" xfId="0" applyNumberFormat="1" applyFont="1" applyFill="1" applyBorder="1" applyAlignment="1" applyProtection="1">
      <alignment horizontal="center" vertical="center"/>
      <protection locked="0"/>
    </xf>
    <xf numFmtId="164" fontId="17" fillId="0" borderId="0" xfId="0" applyNumberFormat="1" applyFont="1"/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top"/>
      <protection locked="0"/>
    </xf>
    <xf numFmtId="0" fontId="6" fillId="0" borderId="16" xfId="0" applyNumberFormat="1" applyFont="1" applyFill="1" applyBorder="1" applyAlignment="1" applyProtection="1">
      <alignment vertical="top"/>
      <protection locked="0"/>
    </xf>
    <xf numFmtId="165" fontId="11" fillId="0" borderId="37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 applyProtection="1">
      <alignment horizontal="center" vertical="center"/>
      <protection locked="0"/>
    </xf>
    <xf numFmtId="49" fontId="2" fillId="0" borderId="50" xfId="0" applyNumberFormat="1" applyFont="1" applyFill="1" applyBorder="1" applyAlignment="1">
      <alignment vertical="center"/>
    </xf>
    <xf numFmtId="164" fontId="8" fillId="0" borderId="32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ill="1" applyBorder="1"/>
    <xf numFmtId="164" fontId="11" fillId="0" borderId="7" xfId="0" applyNumberFormat="1" applyFont="1" applyFill="1" applyBorder="1" applyAlignment="1">
      <alignment horizontal="center" vertical="center"/>
    </xf>
    <xf numFmtId="164" fontId="11" fillId="0" borderId="24" xfId="0" applyNumberFormat="1" applyFont="1" applyFill="1" applyBorder="1" applyAlignment="1">
      <alignment horizontal="center" vertical="center"/>
    </xf>
    <xf numFmtId="164" fontId="11" fillId="0" borderId="17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165" fontId="10" fillId="0" borderId="9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0" fillId="2" borderId="44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20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16" fontId="10" fillId="2" borderId="1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24" fillId="2" borderId="52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52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52" xfId="0" applyNumberFormat="1" applyFont="1" applyFill="1" applyBorder="1" applyAlignment="1" applyProtection="1">
      <alignment horizontal="center" vertical="center" wrapText="1"/>
      <protection locked="0"/>
    </xf>
    <xf numFmtId="165" fontId="14" fillId="2" borderId="1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21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 applyProtection="1">
      <alignment horizontal="left" vertical="top" wrapText="1"/>
      <protection locked="0"/>
    </xf>
    <xf numFmtId="0" fontId="24" fillId="2" borderId="52" xfId="0" applyNumberFormat="1" applyFont="1" applyFill="1" applyBorder="1" applyAlignment="1" applyProtection="1">
      <alignment horizontal="left" vertical="top" wrapText="1"/>
      <protection locked="0"/>
    </xf>
    <xf numFmtId="165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164" fontId="24" fillId="2" borderId="52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vertical="center" wrapText="1"/>
    </xf>
    <xf numFmtId="0" fontId="25" fillId="2" borderId="52" xfId="0" applyNumberFormat="1" applyFont="1" applyFill="1" applyBorder="1" applyAlignment="1" applyProtection="1">
      <alignment horizontal="left" vertical="center" wrapText="1"/>
      <protection locked="0"/>
    </xf>
    <xf numFmtId="0" fontId="24" fillId="2" borderId="52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24" fillId="2" borderId="57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>
      <alignment horizontal="center" vertical="center"/>
    </xf>
    <xf numFmtId="0" fontId="24" fillId="2" borderId="53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 vertical="center" wrapText="1"/>
    </xf>
    <xf numFmtId="0" fontId="2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55" xfId="0" applyNumberFormat="1" applyFont="1" applyFill="1" applyBorder="1" applyAlignment="1" applyProtection="1">
      <alignment horizontal="left" vertical="center" wrapText="1"/>
      <protection locked="0"/>
    </xf>
    <xf numFmtId="0" fontId="24" fillId="2" borderId="56" xfId="0" applyNumberFormat="1" applyFont="1" applyFill="1" applyBorder="1" applyAlignment="1" applyProtection="1">
      <alignment horizontal="left" vertical="top" wrapText="1"/>
      <protection locked="0"/>
    </xf>
    <xf numFmtId="0" fontId="26" fillId="2" borderId="1" xfId="0" applyFont="1" applyFill="1" applyBorder="1" applyAlignment="1">
      <alignment wrapText="1"/>
    </xf>
    <xf numFmtId="0" fontId="24" fillId="2" borderId="56" xfId="0" applyNumberFormat="1" applyFont="1" applyFill="1" applyBorder="1" applyAlignment="1" applyProtection="1">
      <alignment horizontal="left" vertical="center" wrapText="1"/>
      <protection locked="0"/>
    </xf>
    <xf numFmtId="0" fontId="24" fillId="2" borderId="53" xfId="0" applyNumberFormat="1" applyFont="1" applyFill="1" applyBorder="1" applyAlignment="1" applyProtection="1">
      <alignment horizontal="left" vertical="center" wrapText="1"/>
      <protection locked="0"/>
    </xf>
    <xf numFmtId="0" fontId="24" fillId="2" borderId="52" xfId="0" applyNumberFormat="1" applyFont="1" applyFill="1" applyBorder="1" applyAlignment="1" applyProtection="1">
      <alignment horizontal="center" vertical="top" wrapText="1"/>
      <protection locked="0"/>
    </xf>
    <xf numFmtId="0" fontId="24" fillId="2" borderId="54" xfId="0" applyNumberFormat="1" applyFont="1" applyFill="1" applyBorder="1" applyAlignment="1" applyProtection="1">
      <alignment horizontal="left" vertical="center" wrapText="1"/>
      <protection locked="0"/>
    </xf>
    <xf numFmtId="0" fontId="24" fillId="2" borderId="53" xfId="0" applyNumberFormat="1" applyFont="1" applyFill="1" applyBorder="1" applyAlignment="1" applyProtection="1">
      <alignment horizontal="center" vertical="top" wrapText="1"/>
      <protection locked="0"/>
    </xf>
    <xf numFmtId="168" fontId="10" fillId="2" borderId="1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" fontId="2" fillId="0" borderId="12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19" fillId="0" borderId="0" xfId="0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49" fontId="0" fillId="0" borderId="12" xfId="0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6" fillId="0" borderId="13" xfId="0" applyNumberFormat="1" applyFont="1" applyFill="1" applyBorder="1" applyAlignment="1" applyProtection="1">
      <alignment horizontal="center" vertical="top"/>
      <protection locked="0"/>
    </xf>
    <xf numFmtId="0" fontId="6" fillId="0" borderId="12" xfId="0" applyNumberFormat="1" applyFont="1" applyFill="1" applyBorder="1" applyAlignment="1" applyProtection="1">
      <alignment horizontal="center" vertical="top"/>
      <protection locked="0"/>
    </xf>
    <xf numFmtId="0" fontId="6" fillId="0" borderId="8" xfId="0" applyNumberFormat="1" applyFont="1" applyFill="1" applyBorder="1" applyAlignment="1" applyProtection="1">
      <alignment horizontal="center" vertical="top"/>
      <protection locked="0"/>
    </xf>
    <xf numFmtId="0" fontId="7" fillId="0" borderId="4" xfId="0" applyNumberFormat="1" applyFont="1" applyFill="1" applyBorder="1" applyAlignment="1" applyProtection="1">
      <alignment horizontal="left" vertical="top" wrapText="1"/>
      <protection locked="0"/>
    </xf>
    <xf numFmtId="0" fontId="7" fillId="0" borderId="3" xfId="0" applyNumberFormat="1" applyFont="1" applyFill="1" applyBorder="1" applyAlignment="1" applyProtection="1">
      <alignment horizontal="left" vertical="top" wrapText="1"/>
      <protection locked="0"/>
    </xf>
    <xf numFmtId="0" fontId="7" fillId="0" borderId="11" xfId="0" applyNumberFormat="1" applyFont="1" applyFill="1" applyBorder="1" applyAlignment="1" applyProtection="1">
      <alignment horizontal="left" vertical="top" wrapText="1"/>
      <protection locked="0"/>
    </xf>
    <xf numFmtId="0" fontId="2" fillId="0" borderId="19" xfId="0" applyFont="1" applyFill="1" applyBorder="1" applyAlignment="1">
      <alignment horizontal="left" vertical="top" wrapText="1"/>
    </xf>
    <xf numFmtId="49" fontId="2" fillId="0" borderId="49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2" fillId="0" borderId="13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5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left" vertical="center" wrapText="1"/>
    </xf>
    <xf numFmtId="0" fontId="15" fillId="2" borderId="36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wrapText="1"/>
    </xf>
    <xf numFmtId="0" fontId="15" fillId="2" borderId="1" xfId="0" applyFont="1" applyFill="1" applyBorder="1" applyAlignment="1">
      <alignment horizontal="left" wrapText="1"/>
    </xf>
    <xf numFmtId="0" fontId="5" fillId="2" borderId="45" xfId="0" applyFont="1" applyFill="1" applyBorder="1" applyAlignment="1">
      <alignment horizontal="center" wrapText="1"/>
    </xf>
    <xf numFmtId="0" fontId="10" fillId="2" borderId="46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4"/>
  <sheetViews>
    <sheetView view="pageBreakPreview" zoomScale="75" zoomScaleNormal="85" zoomScaleSheetLayoutView="75" workbookViewId="0">
      <pane ySplit="5" topLeftCell="A491" activePane="bottomLeft" state="frozen"/>
      <selection pane="bottomLeft" activeCell="H482" sqref="H482"/>
    </sheetView>
  </sheetViews>
  <sheetFormatPr defaultRowHeight="15" x14ac:dyDescent="0.25"/>
  <cols>
    <col min="1" max="1" width="7.42578125" customWidth="1"/>
    <col min="2" max="2" width="52.7109375" style="8" customWidth="1"/>
    <col min="3" max="3" width="24.28515625" customWidth="1"/>
    <col min="4" max="4" width="14" customWidth="1"/>
    <col min="5" max="5" width="14.140625" customWidth="1"/>
    <col min="6" max="6" width="24.28515625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ht="81" customHeight="1" x14ac:dyDescent="0.25">
      <c r="A2" s="270" t="s">
        <v>893</v>
      </c>
      <c r="B2" s="270"/>
      <c r="C2" s="270"/>
      <c r="D2" s="270"/>
      <c r="E2" s="270"/>
      <c r="F2" s="270"/>
    </row>
    <row r="3" spans="1:6" ht="16.5" x14ac:dyDescent="0.25">
      <c r="A3" s="11"/>
      <c r="B3" s="11"/>
      <c r="C3" s="11"/>
      <c r="D3" s="11"/>
      <c r="E3" s="11"/>
      <c r="F3" s="11" t="s">
        <v>170</v>
      </c>
    </row>
    <row r="4" spans="1:6" ht="71.25" x14ac:dyDescent="0.25">
      <c r="A4" s="12" t="s">
        <v>0</v>
      </c>
      <c r="B4" s="12" t="s">
        <v>334</v>
      </c>
      <c r="C4" s="12" t="s">
        <v>1</v>
      </c>
      <c r="D4" s="12" t="s">
        <v>2</v>
      </c>
      <c r="E4" s="12" t="s">
        <v>3</v>
      </c>
      <c r="F4" s="12" t="s">
        <v>4</v>
      </c>
    </row>
    <row r="5" spans="1:6" ht="15.75" thickBot="1" x14ac:dyDescent="0.3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</row>
    <row r="6" spans="1:6" ht="25.5" x14ac:dyDescent="0.25">
      <c r="A6" s="264" t="s">
        <v>9</v>
      </c>
      <c r="B6" s="261" t="s">
        <v>78</v>
      </c>
      <c r="C6" s="14" t="s">
        <v>5</v>
      </c>
      <c r="D6" s="15">
        <v>0</v>
      </c>
      <c r="E6" s="15">
        <v>0</v>
      </c>
      <c r="F6" s="16">
        <v>0</v>
      </c>
    </row>
    <row r="7" spans="1:6" ht="25.5" x14ac:dyDescent="0.25">
      <c r="A7" s="265"/>
      <c r="B7" s="262"/>
      <c r="C7" s="17" t="s">
        <v>7</v>
      </c>
      <c r="D7" s="18">
        <v>0</v>
      </c>
      <c r="E7" s="18">
        <v>0</v>
      </c>
      <c r="F7" s="19">
        <v>0</v>
      </c>
    </row>
    <row r="8" spans="1:6" ht="38.25" x14ac:dyDescent="0.25">
      <c r="A8" s="265"/>
      <c r="B8" s="262"/>
      <c r="C8" s="17" t="s">
        <v>8</v>
      </c>
      <c r="D8" s="20">
        <f>D13+D18</f>
        <v>3840.8532500000001</v>
      </c>
      <c r="E8" s="20">
        <f>E18</f>
        <v>3798.3937500000002</v>
      </c>
      <c r="F8" s="19">
        <f>E8/D8*100</f>
        <v>98.894529490289699</v>
      </c>
    </row>
    <row r="9" spans="1:6" ht="16.5" thickBot="1" x14ac:dyDescent="0.3">
      <c r="A9" s="266"/>
      <c r="B9" s="263"/>
      <c r="C9" s="21" t="s">
        <v>6</v>
      </c>
      <c r="D9" s="22">
        <v>0</v>
      </c>
      <c r="E9" s="22">
        <v>0</v>
      </c>
      <c r="F9" s="23">
        <v>0</v>
      </c>
    </row>
    <row r="10" spans="1:6" ht="16.5" thickBot="1" x14ac:dyDescent="0.3">
      <c r="A10" s="24"/>
      <c r="B10" s="25" t="s">
        <v>79</v>
      </c>
      <c r="C10" s="26"/>
      <c r="D10" s="27">
        <f>SUM(D6:D9)</f>
        <v>3840.8532500000001</v>
      </c>
      <c r="E10" s="27">
        <f>SUM(E6:E9)</f>
        <v>3798.3937500000002</v>
      </c>
      <c r="F10" s="28">
        <f>E10/D10*100</f>
        <v>98.894529490289699</v>
      </c>
    </row>
    <row r="11" spans="1:6" ht="32.25" customHeight="1" x14ac:dyDescent="0.25">
      <c r="A11" s="257" t="s">
        <v>80</v>
      </c>
      <c r="B11" s="167" t="s">
        <v>76</v>
      </c>
      <c r="C11" s="29" t="s">
        <v>5</v>
      </c>
      <c r="D11" s="4">
        <v>0</v>
      </c>
      <c r="E11" s="4">
        <v>0</v>
      </c>
      <c r="F11" s="6">
        <v>0</v>
      </c>
    </row>
    <row r="12" spans="1:6" ht="25.5" x14ac:dyDescent="0.25">
      <c r="A12" s="258"/>
      <c r="B12" s="167"/>
      <c r="C12" s="30" t="s">
        <v>7</v>
      </c>
      <c r="D12" s="31">
        <v>0</v>
      </c>
      <c r="E12" s="31">
        <v>0</v>
      </c>
      <c r="F12" s="32">
        <v>0</v>
      </c>
    </row>
    <row r="13" spans="1:6" ht="38.25" x14ac:dyDescent="0.25">
      <c r="A13" s="258"/>
      <c r="B13" s="33"/>
      <c r="C13" s="30" t="s">
        <v>8</v>
      </c>
      <c r="D13" s="31">
        <v>0</v>
      </c>
      <c r="E13" s="31">
        <v>0</v>
      </c>
      <c r="F13" s="32">
        <v>0</v>
      </c>
    </row>
    <row r="14" spans="1:6" ht="16.5" thickBot="1" x14ac:dyDescent="0.3">
      <c r="A14" s="258"/>
      <c r="B14" s="33"/>
      <c r="C14" s="34" t="s">
        <v>6</v>
      </c>
      <c r="D14" s="35">
        <v>0</v>
      </c>
      <c r="E14" s="35">
        <v>0</v>
      </c>
      <c r="F14" s="36">
        <v>0</v>
      </c>
    </row>
    <row r="15" spans="1:6" ht="16.5" thickBot="1" x14ac:dyDescent="0.3">
      <c r="A15" s="37"/>
      <c r="B15" s="25" t="s">
        <v>81</v>
      </c>
      <c r="C15" s="38"/>
      <c r="D15" s="27">
        <v>0</v>
      </c>
      <c r="E15" s="27">
        <v>0</v>
      </c>
      <c r="F15" s="28">
        <v>0</v>
      </c>
    </row>
    <row r="16" spans="1:6" ht="30" x14ac:dyDescent="0.25">
      <c r="A16" s="257" t="s">
        <v>155</v>
      </c>
      <c r="B16" s="39" t="s">
        <v>77</v>
      </c>
      <c r="C16" s="29" t="s">
        <v>5</v>
      </c>
      <c r="D16" s="4">
        <v>0</v>
      </c>
      <c r="E16" s="4">
        <v>0</v>
      </c>
      <c r="F16" s="6">
        <v>0</v>
      </c>
    </row>
    <row r="17" spans="1:6" ht="25.5" x14ac:dyDescent="0.25">
      <c r="A17" s="258"/>
      <c r="B17" s="33"/>
      <c r="C17" s="30" t="s">
        <v>7</v>
      </c>
      <c r="D17" s="31">
        <v>0</v>
      </c>
      <c r="E17" s="31">
        <v>0</v>
      </c>
      <c r="F17" s="32">
        <v>0</v>
      </c>
    </row>
    <row r="18" spans="1:6" ht="38.25" x14ac:dyDescent="0.25">
      <c r="A18" s="258"/>
      <c r="B18" s="33"/>
      <c r="C18" s="30" t="s">
        <v>8</v>
      </c>
      <c r="D18" s="31">
        <v>3840.8532500000001</v>
      </c>
      <c r="E18" s="31">
        <v>3798.3937500000002</v>
      </c>
      <c r="F18" s="19">
        <f>E18/D18*100</f>
        <v>98.894529490289699</v>
      </c>
    </row>
    <row r="19" spans="1:6" ht="16.5" thickBot="1" x14ac:dyDescent="0.3">
      <c r="A19" s="259"/>
      <c r="B19" s="41"/>
      <c r="C19" s="34" t="s">
        <v>6</v>
      </c>
      <c r="D19" s="31">
        <v>0</v>
      </c>
      <c r="E19" s="31">
        <v>0</v>
      </c>
      <c r="F19" s="32">
        <v>0</v>
      </c>
    </row>
    <row r="20" spans="1:6" ht="16.5" thickBot="1" x14ac:dyDescent="0.3">
      <c r="A20" s="37"/>
      <c r="B20" s="25" t="s">
        <v>81</v>
      </c>
      <c r="C20" s="38"/>
      <c r="D20" s="27">
        <f>SUM(D16:D19)</f>
        <v>3840.8532500000001</v>
      </c>
      <c r="E20" s="27">
        <f>SUM(E16:E19)</f>
        <v>3798.3937500000002</v>
      </c>
      <c r="F20" s="28">
        <f t="shared" ref="F20:F25" si="0">E20/D20*100</f>
        <v>98.894529490289699</v>
      </c>
    </row>
    <row r="21" spans="1:6" ht="25.5" x14ac:dyDescent="0.25">
      <c r="A21" s="264" t="s">
        <v>10</v>
      </c>
      <c r="B21" s="261" t="s">
        <v>335</v>
      </c>
      <c r="C21" s="14" t="s">
        <v>5</v>
      </c>
      <c r="D21" s="31">
        <f>D26+D31+D36+D41+D46+D51+D56+D61</f>
        <v>17336.354869999999</v>
      </c>
      <c r="E21" s="31">
        <f>E26+E31+E36+E41+E46+E51+E56+E61</f>
        <v>17336.354869999999</v>
      </c>
      <c r="F21" s="19">
        <f>E21/D21*100</f>
        <v>100</v>
      </c>
    </row>
    <row r="22" spans="1:6" ht="25.5" x14ac:dyDescent="0.25">
      <c r="A22" s="265"/>
      <c r="B22" s="262"/>
      <c r="C22" s="17" t="s">
        <v>7</v>
      </c>
      <c r="D22" s="164">
        <f>D27+D32+D37+D47+D52+D57+D62+D42</f>
        <v>98150.398359999992</v>
      </c>
      <c r="E22" s="31">
        <f>E27+E32+E37+E47+E52+E57+E62+E42</f>
        <v>98150.395049999992</v>
      </c>
      <c r="F22" s="32">
        <f>E22/D22*100</f>
        <v>99.999996627624483</v>
      </c>
    </row>
    <row r="23" spans="1:6" ht="38.25" x14ac:dyDescent="0.25">
      <c r="A23" s="265"/>
      <c r="B23" s="262"/>
      <c r="C23" s="17" t="s">
        <v>8</v>
      </c>
      <c r="D23" s="31">
        <f>D28+D33+D38+D43+D48+D53+D58+D63</f>
        <v>1151588.7489700001</v>
      </c>
      <c r="E23" s="31">
        <f>E28+E33+E38+E43+E48+E53+E58+E63</f>
        <v>1151588.6987000001</v>
      </c>
      <c r="F23" s="32">
        <f t="shared" si="0"/>
        <v>99.999995634726375</v>
      </c>
    </row>
    <row r="24" spans="1:6" ht="16.5" thickBot="1" x14ac:dyDescent="0.3">
      <c r="A24" s="266"/>
      <c r="B24" s="263"/>
      <c r="C24" s="21" t="s">
        <v>6</v>
      </c>
      <c r="D24" s="31">
        <f>D29+D34+D39+D44+D49+D54+D59+D64</f>
        <v>231048.94999999998</v>
      </c>
      <c r="E24" s="31">
        <f>E29+E34+E39+E44+E49+E54+E59+E64</f>
        <v>209159.23703000002</v>
      </c>
      <c r="F24" s="32">
        <f t="shared" si="0"/>
        <v>90.525941377357498</v>
      </c>
    </row>
    <row r="25" spans="1:6" ht="16.5" thickBot="1" x14ac:dyDescent="0.3">
      <c r="A25" s="24"/>
      <c r="B25" s="25" t="s">
        <v>79</v>
      </c>
      <c r="C25" s="26"/>
      <c r="D25" s="27">
        <f>SUM(D21:D24)</f>
        <v>1498124.4521999999</v>
      </c>
      <c r="E25" s="27">
        <f>SUM(E21:E24)</f>
        <v>1476234.6856500001</v>
      </c>
      <c r="F25" s="42">
        <f t="shared" si="0"/>
        <v>98.538855265471796</v>
      </c>
    </row>
    <row r="26" spans="1:6" ht="60" customHeight="1" x14ac:dyDescent="0.25">
      <c r="A26" s="258" t="s">
        <v>11</v>
      </c>
      <c r="B26" s="167" t="s">
        <v>82</v>
      </c>
      <c r="C26" s="43" t="s">
        <v>5</v>
      </c>
      <c r="D26" s="4">
        <v>0</v>
      </c>
      <c r="E26" s="4">
        <v>0</v>
      </c>
      <c r="F26" s="6">
        <v>0</v>
      </c>
    </row>
    <row r="27" spans="1:6" ht="25.5" x14ac:dyDescent="0.25">
      <c r="A27" s="258"/>
      <c r="B27" s="167"/>
      <c r="C27" s="30" t="s">
        <v>7</v>
      </c>
      <c r="D27" s="31">
        <v>0</v>
      </c>
      <c r="E27" s="31">
        <v>0</v>
      </c>
      <c r="F27" s="32">
        <v>0</v>
      </c>
    </row>
    <row r="28" spans="1:6" ht="38.25" x14ac:dyDescent="0.25">
      <c r="A28" s="258"/>
      <c r="B28" s="33"/>
      <c r="C28" s="30" t="s">
        <v>8</v>
      </c>
      <c r="D28" s="31">
        <v>3882.4834500000002</v>
      </c>
      <c r="E28" s="31">
        <v>3882.4834500000002</v>
      </c>
      <c r="F28" s="32">
        <f>E28/D28*100</f>
        <v>100</v>
      </c>
    </row>
    <row r="29" spans="1:6" ht="16.5" thickBot="1" x14ac:dyDescent="0.3">
      <c r="A29" s="258"/>
      <c r="B29" s="33"/>
      <c r="C29" s="34" t="s">
        <v>6</v>
      </c>
      <c r="D29" s="35">
        <v>0</v>
      </c>
      <c r="E29" s="35">
        <v>0</v>
      </c>
      <c r="F29" s="36">
        <v>0</v>
      </c>
    </row>
    <row r="30" spans="1:6" ht="16.5" thickBot="1" x14ac:dyDescent="0.3">
      <c r="A30" s="37"/>
      <c r="B30" s="25" t="s">
        <v>81</v>
      </c>
      <c r="C30" s="38"/>
      <c r="D30" s="27">
        <f>SUM(D26:D29)</f>
        <v>3882.4834500000002</v>
      </c>
      <c r="E30" s="27">
        <f>SUM(E26:E29)</f>
        <v>3882.4834500000002</v>
      </c>
      <c r="F30" s="28">
        <f>E30/D30*100</f>
        <v>100</v>
      </c>
    </row>
    <row r="31" spans="1:6" ht="25.5" x14ac:dyDescent="0.25">
      <c r="A31" s="257" t="s">
        <v>12</v>
      </c>
      <c r="B31" s="39" t="s">
        <v>193</v>
      </c>
      <c r="C31" s="29" t="s">
        <v>5</v>
      </c>
      <c r="D31" s="31">
        <v>0</v>
      </c>
      <c r="E31" s="31">
        <v>0</v>
      </c>
      <c r="F31" s="32">
        <v>0</v>
      </c>
    </row>
    <row r="32" spans="1:6" ht="25.5" x14ac:dyDescent="0.25">
      <c r="A32" s="258"/>
      <c r="B32" s="33"/>
      <c r="C32" s="30" t="s">
        <v>7</v>
      </c>
      <c r="D32" s="31">
        <v>4857.5309999999999</v>
      </c>
      <c r="E32" s="31">
        <v>4857.5309999999999</v>
      </c>
      <c r="F32" s="32">
        <v>0</v>
      </c>
    </row>
    <row r="33" spans="1:9" ht="38.25" x14ac:dyDescent="0.25">
      <c r="A33" s="258"/>
      <c r="B33" s="33"/>
      <c r="C33" s="30" t="s">
        <v>8</v>
      </c>
      <c r="D33" s="31">
        <v>77078.978879999995</v>
      </c>
      <c r="E33" s="31">
        <v>77078.978879999995</v>
      </c>
      <c r="F33" s="32">
        <f>E33/D33*100</f>
        <v>100</v>
      </c>
    </row>
    <row r="34" spans="1:9" ht="16.5" thickBot="1" x14ac:dyDescent="0.3">
      <c r="A34" s="259"/>
      <c r="B34" s="41"/>
      <c r="C34" s="34" t="s">
        <v>6</v>
      </c>
      <c r="D34" s="31">
        <v>3731.15</v>
      </c>
      <c r="E34" s="31">
        <v>2981.2141799999999</v>
      </c>
      <c r="F34" s="32">
        <f>E34/D34*100</f>
        <v>79.900678879165937</v>
      </c>
    </row>
    <row r="35" spans="1:9" ht="16.5" thickBot="1" x14ac:dyDescent="0.3">
      <c r="A35" s="37"/>
      <c r="B35" s="25" t="s">
        <v>81</v>
      </c>
      <c r="C35" s="38"/>
      <c r="D35" s="27">
        <f>SUM(D31:D34)</f>
        <v>85667.659879999992</v>
      </c>
      <c r="E35" s="27">
        <f>SUM(E31:E34)</f>
        <v>84917.724059999993</v>
      </c>
      <c r="F35" s="28">
        <f t="shared" ref="F35:F50" si="1">E35/D35*100</f>
        <v>99.124598686306499</v>
      </c>
    </row>
    <row r="36" spans="1:9" ht="25.5" x14ac:dyDescent="0.25">
      <c r="A36" s="257" t="s">
        <v>13</v>
      </c>
      <c r="B36" s="39" t="s">
        <v>194</v>
      </c>
      <c r="C36" s="29" t="s">
        <v>5</v>
      </c>
      <c r="D36" s="31">
        <v>843.65486999999996</v>
      </c>
      <c r="E36" s="31">
        <v>843.65486999999996</v>
      </c>
      <c r="F36" s="40">
        <f>E36/D36*100</f>
        <v>100</v>
      </c>
    </row>
    <row r="37" spans="1:9" ht="25.5" x14ac:dyDescent="0.25">
      <c r="A37" s="258"/>
      <c r="B37" s="33"/>
      <c r="C37" s="30" t="s">
        <v>7</v>
      </c>
      <c r="D37" s="31">
        <v>6154.8106799999996</v>
      </c>
      <c r="E37" s="31">
        <v>6154.8106799999996</v>
      </c>
      <c r="F37" s="40">
        <f t="shared" ref="F37:F39" si="2">E37/D37*100</f>
        <v>100</v>
      </c>
    </row>
    <row r="38" spans="1:9" ht="38.25" x14ac:dyDescent="0.25">
      <c r="A38" s="258"/>
      <c r="B38" s="33"/>
      <c r="C38" s="30" t="s">
        <v>8</v>
      </c>
      <c r="D38" s="31">
        <v>87475.823120000001</v>
      </c>
      <c r="E38" s="31">
        <v>87475.823120000001</v>
      </c>
      <c r="F38" s="40">
        <f t="shared" si="2"/>
        <v>100</v>
      </c>
    </row>
    <row r="39" spans="1:9" ht="16.5" thickBot="1" x14ac:dyDescent="0.3">
      <c r="A39" s="259"/>
      <c r="B39" s="41"/>
      <c r="C39" s="34" t="s">
        <v>6</v>
      </c>
      <c r="D39" s="31">
        <v>572</v>
      </c>
      <c r="E39" s="31">
        <v>331.56428</v>
      </c>
      <c r="F39" s="40">
        <f t="shared" si="2"/>
        <v>57.965783216783215</v>
      </c>
    </row>
    <row r="40" spans="1:9" ht="16.5" thickBot="1" x14ac:dyDescent="0.3">
      <c r="A40" s="37"/>
      <c r="B40" s="25" t="s">
        <v>81</v>
      </c>
      <c r="C40" s="38"/>
      <c r="D40" s="27">
        <f>SUM(D36:D39)</f>
        <v>95046.288669999994</v>
      </c>
      <c r="E40" s="27">
        <f>SUM(E36:E39)</f>
        <v>94805.85295</v>
      </c>
      <c r="F40" s="28">
        <f t="shared" si="1"/>
        <v>99.747033026365941</v>
      </c>
    </row>
    <row r="41" spans="1:9" ht="45" x14ac:dyDescent="0.25">
      <c r="A41" s="257" t="s">
        <v>14</v>
      </c>
      <c r="B41" s="39" t="s">
        <v>195</v>
      </c>
      <c r="C41" s="29" t="s">
        <v>5</v>
      </c>
      <c r="D41" s="31">
        <v>16492.7</v>
      </c>
      <c r="E41" s="31">
        <v>16492.7</v>
      </c>
      <c r="F41" s="40">
        <f>E41/D41*100</f>
        <v>100</v>
      </c>
    </row>
    <row r="42" spans="1:9" ht="25.5" x14ac:dyDescent="0.25">
      <c r="A42" s="258"/>
      <c r="B42" s="33"/>
      <c r="C42" s="30" t="s">
        <v>7</v>
      </c>
      <c r="D42" s="31">
        <v>42348.096680000002</v>
      </c>
      <c r="E42" s="31">
        <v>42348.096680000002</v>
      </c>
      <c r="F42" s="40">
        <f t="shared" ref="F42:F44" si="3">E42/D42*100</f>
        <v>100</v>
      </c>
    </row>
    <row r="43" spans="1:9" ht="38.25" x14ac:dyDescent="0.25">
      <c r="A43" s="258"/>
      <c r="B43" s="33"/>
      <c r="C43" s="30" t="s">
        <v>8</v>
      </c>
      <c r="D43" s="31">
        <v>658072.20160999999</v>
      </c>
      <c r="E43" s="31">
        <v>658072.20160999999</v>
      </c>
      <c r="F43" s="40">
        <f t="shared" si="3"/>
        <v>100</v>
      </c>
    </row>
    <row r="44" spans="1:9" ht="16.5" thickBot="1" x14ac:dyDescent="0.3">
      <c r="A44" s="259"/>
      <c r="B44" s="41"/>
      <c r="C44" s="34" t="s">
        <v>6</v>
      </c>
      <c r="D44" s="31">
        <v>178972.79999999999</v>
      </c>
      <c r="E44" s="31">
        <v>162135.06466</v>
      </c>
      <c r="F44" s="40">
        <f t="shared" si="3"/>
        <v>90.592014350784041</v>
      </c>
    </row>
    <row r="45" spans="1:9" ht="16.5" thickBot="1" x14ac:dyDescent="0.3">
      <c r="A45" s="37"/>
      <c r="B45" s="25" t="s">
        <v>81</v>
      </c>
      <c r="C45" s="38"/>
      <c r="D45" s="27">
        <f>SUM(D41:D44)</f>
        <v>895885.79829000006</v>
      </c>
      <c r="E45" s="27">
        <f>SUM(E41:E44)</f>
        <v>879048.06295000005</v>
      </c>
      <c r="F45" s="28">
        <f t="shared" si="1"/>
        <v>98.120548916821917</v>
      </c>
    </row>
    <row r="46" spans="1:9" ht="30" x14ac:dyDescent="0.25">
      <c r="A46" s="257" t="s">
        <v>15</v>
      </c>
      <c r="B46" s="44" t="s">
        <v>196</v>
      </c>
      <c r="C46" s="45" t="s">
        <v>5</v>
      </c>
      <c r="D46" s="31">
        <v>0</v>
      </c>
      <c r="E46" s="31">
        <v>0</v>
      </c>
      <c r="F46" s="47">
        <v>0</v>
      </c>
    </row>
    <row r="47" spans="1:9" ht="25.5" x14ac:dyDescent="0.25">
      <c r="A47" s="258"/>
      <c r="B47" s="33"/>
      <c r="C47" s="30" t="s">
        <v>7</v>
      </c>
      <c r="D47" s="31">
        <v>44789.96</v>
      </c>
      <c r="E47" s="31">
        <v>44789.956689999999</v>
      </c>
      <c r="F47" s="40">
        <f>E47/D47*100</f>
        <v>99.999992609950979</v>
      </c>
    </row>
    <row r="48" spans="1:9" ht="38.25" x14ac:dyDescent="0.25">
      <c r="A48" s="258"/>
      <c r="B48" s="33"/>
      <c r="C48" s="30" t="s">
        <v>8</v>
      </c>
      <c r="D48" s="31">
        <v>15250.25</v>
      </c>
      <c r="E48" s="31">
        <v>15250.19973</v>
      </c>
      <c r="F48" s="40">
        <f>E48/D48*100</f>
        <v>99.999670366059576</v>
      </c>
      <c r="I48" s="40"/>
    </row>
    <row r="49" spans="1:6" ht="16.5" thickBot="1" x14ac:dyDescent="0.3">
      <c r="A49" s="259"/>
      <c r="B49" s="48"/>
      <c r="C49" s="49" t="s">
        <v>6</v>
      </c>
      <c r="D49" s="31">
        <v>0</v>
      </c>
      <c r="E49" s="31">
        <v>0</v>
      </c>
      <c r="F49" s="51">
        <v>0</v>
      </c>
    </row>
    <row r="50" spans="1:6" ht="16.5" thickBot="1" x14ac:dyDescent="0.3">
      <c r="A50" s="37"/>
      <c r="B50" s="25" t="s">
        <v>81</v>
      </c>
      <c r="C50" s="38"/>
      <c r="D50" s="27">
        <f>SUM(D46:D49)</f>
        <v>60040.21</v>
      </c>
      <c r="E50" s="27">
        <f>SUM(E46:E49)</f>
        <v>60040.156419999999</v>
      </c>
      <c r="F50" s="40">
        <f t="shared" si="1"/>
        <v>99.9999107598058</v>
      </c>
    </row>
    <row r="51" spans="1:6" ht="30" x14ac:dyDescent="0.25">
      <c r="A51" s="258" t="s">
        <v>16</v>
      </c>
      <c r="B51" s="39" t="s">
        <v>192</v>
      </c>
      <c r="C51" s="29" t="s">
        <v>5</v>
      </c>
      <c r="D51" s="46">
        <v>0</v>
      </c>
      <c r="E51" s="46">
        <v>0</v>
      </c>
      <c r="F51" s="47">
        <v>0</v>
      </c>
    </row>
    <row r="52" spans="1:6" ht="25.5" x14ac:dyDescent="0.25">
      <c r="A52" s="258"/>
      <c r="B52" s="33"/>
      <c r="C52" s="30" t="s">
        <v>7</v>
      </c>
      <c r="D52" s="31">
        <v>0</v>
      </c>
      <c r="E52" s="31">
        <v>0</v>
      </c>
      <c r="F52" s="32">
        <v>0</v>
      </c>
    </row>
    <row r="53" spans="1:6" ht="38.25" x14ac:dyDescent="0.25">
      <c r="A53" s="258"/>
      <c r="B53" s="33"/>
      <c r="C53" s="30" t="s">
        <v>8</v>
      </c>
      <c r="D53" s="31">
        <v>260494.91503999999</v>
      </c>
      <c r="E53" s="31">
        <v>260494.91503999999</v>
      </c>
      <c r="F53" s="40">
        <f>E53/D53*100</f>
        <v>100</v>
      </c>
    </row>
    <row r="54" spans="1:6" ht="16.5" thickBot="1" x14ac:dyDescent="0.3">
      <c r="A54" s="259"/>
      <c r="B54" s="41"/>
      <c r="C54" s="34" t="s">
        <v>6</v>
      </c>
      <c r="D54" s="31">
        <v>47773</v>
      </c>
      <c r="E54" s="31">
        <v>43711.393909999999</v>
      </c>
      <c r="F54" s="40">
        <f>E54/D54*100</f>
        <v>91.498113809055326</v>
      </c>
    </row>
    <row r="55" spans="1:6" ht="16.5" thickBot="1" x14ac:dyDescent="0.3">
      <c r="A55" s="52"/>
      <c r="B55" s="53" t="s">
        <v>81</v>
      </c>
      <c r="C55" s="54"/>
      <c r="D55" s="55">
        <f>SUM(D51:D54)</f>
        <v>308267.91503999999</v>
      </c>
      <c r="E55" s="55">
        <f>SUM(E51:E54)</f>
        <v>304206.30894999998</v>
      </c>
      <c r="F55" s="56">
        <f>E55/D55*100</f>
        <v>98.682442806455228</v>
      </c>
    </row>
    <row r="56" spans="1:6" ht="25.5" x14ac:dyDescent="0.25">
      <c r="A56" s="257" t="s">
        <v>17</v>
      </c>
      <c r="B56" s="271" t="s">
        <v>197</v>
      </c>
      <c r="C56" s="45" t="s">
        <v>5</v>
      </c>
      <c r="D56" s="57">
        <v>0</v>
      </c>
      <c r="E56" s="57">
        <v>0</v>
      </c>
      <c r="F56" s="58">
        <v>0</v>
      </c>
    </row>
    <row r="57" spans="1:6" ht="25.5" x14ac:dyDescent="0.25">
      <c r="A57" s="258"/>
      <c r="B57" s="272"/>
      <c r="C57" s="30" t="s">
        <v>7</v>
      </c>
      <c r="D57" s="31">
        <v>0</v>
      </c>
      <c r="E57" s="31">
        <v>0</v>
      </c>
      <c r="F57" s="32">
        <v>0</v>
      </c>
    </row>
    <row r="58" spans="1:6" ht="38.25" x14ac:dyDescent="0.25">
      <c r="A58" s="258"/>
      <c r="B58" s="272"/>
      <c r="C58" s="30" t="s">
        <v>8</v>
      </c>
      <c r="D58" s="31">
        <v>525.79082000000005</v>
      </c>
      <c r="E58" s="31">
        <v>525.79082000000005</v>
      </c>
      <c r="F58" s="59">
        <v>0</v>
      </c>
    </row>
    <row r="59" spans="1:6" ht="16.5" thickBot="1" x14ac:dyDescent="0.3">
      <c r="A59" s="259"/>
      <c r="B59" s="273"/>
      <c r="C59" s="49" t="s">
        <v>6</v>
      </c>
      <c r="D59" s="50">
        <v>0</v>
      </c>
      <c r="E59" s="50">
        <v>0</v>
      </c>
      <c r="F59" s="51">
        <v>0</v>
      </c>
    </row>
    <row r="60" spans="1:6" ht="16.5" thickBot="1" x14ac:dyDescent="0.3">
      <c r="A60" s="60"/>
      <c r="B60" s="53" t="s">
        <v>81</v>
      </c>
      <c r="C60" s="61"/>
      <c r="D60" s="55">
        <f>SUM(D56:D59)</f>
        <v>525.79082000000005</v>
      </c>
      <c r="E60" s="55">
        <f>SUM(E56:E59)</f>
        <v>525.79082000000005</v>
      </c>
      <c r="F60" s="62">
        <f>SUM(F56:F59)</f>
        <v>0</v>
      </c>
    </row>
    <row r="61" spans="1:6" ht="25.5" x14ac:dyDescent="0.25">
      <c r="A61" s="257" t="s">
        <v>18</v>
      </c>
      <c r="B61" s="271" t="s">
        <v>23</v>
      </c>
      <c r="C61" s="45" t="s">
        <v>5</v>
      </c>
      <c r="D61" s="46">
        <v>0</v>
      </c>
      <c r="E61" s="46">
        <v>0</v>
      </c>
      <c r="F61" s="47">
        <v>0</v>
      </c>
    </row>
    <row r="62" spans="1:6" ht="25.5" x14ac:dyDescent="0.25">
      <c r="A62" s="258"/>
      <c r="B62" s="272"/>
      <c r="C62" s="30" t="s">
        <v>7</v>
      </c>
      <c r="D62" s="31">
        <v>0</v>
      </c>
      <c r="E62" s="31">
        <v>0</v>
      </c>
      <c r="F62" s="32">
        <v>0</v>
      </c>
    </row>
    <row r="63" spans="1:6" ht="38.25" x14ac:dyDescent="0.25">
      <c r="A63" s="258"/>
      <c r="B63" s="272"/>
      <c r="C63" s="30" t="s">
        <v>8</v>
      </c>
      <c r="D63" s="31">
        <v>48808.306049999999</v>
      </c>
      <c r="E63" s="31">
        <v>48808.306049999999</v>
      </c>
      <c r="F63" s="59">
        <f>E63/D63*100</f>
        <v>100</v>
      </c>
    </row>
    <row r="64" spans="1:6" ht="16.5" thickBot="1" x14ac:dyDescent="0.3">
      <c r="A64" s="259"/>
      <c r="B64" s="273"/>
      <c r="C64" s="49" t="s">
        <v>6</v>
      </c>
      <c r="D64" s="50">
        <v>0</v>
      </c>
      <c r="E64" s="50">
        <v>0</v>
      </c>
      <c r="F64" s="51">
        <v>0</v>
      </c>
    </row>
    <row r="65" spans="1:6" ht="16.5" thickBot="1" x14ac:dyDescent="0.3">
      <c r="A65" s="63"/>
      <c r="B65" s="25" t="s">
        <v>81</v>
      </c>
      <c r="C65" s="64"/>
      <c r="D65" s="27">
        <f>SUM(D61:D64)</f>
        <v>48808.306049999999</v>
      </c>
      <c r="E65" s="27">
        <f>SUM(E61:E64)</f>
        <v>48808.306049999999</v>
      </c>
      <c r="F65" s="28">
        <f>E65/D65*100</f>
        <v>100</v>
      </c>
    </row>
    <row r="66" spans="1:6" ht="25.5" x14ac:dyDescent="0.25">
      <c r="A66" s="264" t="s">
        <v>19</v>
      </c>
      <c r="B66" s="261" t="s">
        <v>83</v>
      </c>
      <c r="C66" s="14" t="s">
        <v>5</v>
      </c>
      <c r="D66" s="46">
        <f>D71+D76+D81</f>
        <v>282035.82555999997</v>
      </c>
      <c r="E66" s="46">
        <f t="shared" ref="D66:E69" si="4">E71+E76+E81</f>
        <v>275682.59449000005</v>
      </c>
      <c r="F66" s="32">
        <f>E66/D66*100</f>
        <v>97.74736735753865</v>
      </c>
    </row>
    <row r="67" spans="1:6" ht="25.5" x14ac:dyDescent="0.25">
      <c r="A67" s="265"/>
      <c r="B67" s="262"/>
      <c r="C67" s="17" t="s">
        <v>7</v>
      </c>
      <c r="D67" s="31">
        <f>D72+D77+D82</f>
        <v>6332038.4300299995</v>
      </c>
      <c r="E67" s="31">
        <f t="shared" si="4"/>
        <v>6287983.880069999</v>
      </c>
      <c r="F67" s="32">
        <f>E67/D67*100</f>
        <v>99.304259592755002</v>
      </c>
    </row>
    <row r="68" spans="1:6" ht="38.25" x14ac:dyDescent="0.25">
      <c r="A68" s="265"/>
      <c r="B68" s="262"/>
      <c r="C68" s="17" t="s">
        <v>8</v>
      </c>
      <c r="D68" s="31">
        <f>D73+D78+D83</f>
        <v>1426260.05874</v>
      </c>
      <c r="E68" s="31">
        <f t="shared" si="4"/>
        <v>1422154.7535299999</v>
      </c>
      <c r="F68" s="32">
        <f>E68/D68*100</f>
        <v>99.712162926750764</v>
      </c>
    </row>
    <row r="69" spans="1:6" ht="16.5" thickBot="1" x14ac:dyDescent="0.3">
      <c r="A69" s="266"/>
      <c r="B69" s="263"/>
      <c r="C69" s="21" t="s">
        <v>6</v>
      </c>
      <c r="D69" s="50">
        <f t="shared" si="4"/>
        <v>0</v>
      </c>
      <c r="E69" s="50">
        <f t="shared" si="4"/>
        <v>0</v>
      </c>
      <c r="F69" s="51">
        <v>0</v>
      </c>
    </row>
    <row r="70" spans="1:6" ht="16.5" thickBot="1" x14ac:dyDescent="0.3">
      <c r="A70" s="69"/>
      <c r="B70" s="67" t="s">
        <v>79</v>
      </c>
      <c r="C70" s="70"/>
      <c r="D70" s="163">
        <f>SUM(D66:D69)</f>
        <v>8040334.3143299995</v>
      </c>
      <c r="E70" s="163">
        <f>SUM(E66:E69)</f>
        <v>7985821.2280899994</v>
      </c>
      <c r="F70" s="71">
        <f>E70/D70*100</f>
        <v>99.322004731285318</v>
      </c>
    </row>
    <row r="71" spans="1:6" ht="25.5" x14ac:dyDescent="0.25">
      <c r="A71" s="258" t="s">
        <v>20</v>
      </c>
      <c r="B71" s="39" t="s">
        <v>84</v>
      </c>
      <c r="C71" s="29" t="s">
        <v>5</v>
      </c>
      <c r="D71" s="4">
        <v>280482.90555999998</v>
      </c>
      <c r="E71" s="31">
        <v>274130.15003000002</v>
      </c>
      <c r="F71" s="6">
        <f>E71/D71*100</f>
        <v>97.73506498825077</v>
      </c>
    </row>
    <row r="72" spans="1:6" ht="25.5" x14ac:dyDescent="0.25">
      <c r="A72" s="258"/>
      <c r="B72" s="33"/>
      <c r="C72" s="30" t="s">
        <v>7</v>
      </c>
      <c r="D72" s="31">
        <v>6328790.1264300002</v>
      </c>
      <c r="E72" s="31">
        <v>6284735.7355899997</v>
      </c>
      <c r="F72" s="32">
        <f>E72/D72*100</f>
        <v>99.303905012491683</v>
      </c>
    </row>
    <row r="73" spans="1:6" ht="38.25" x14ac:dyDescent="0.25">
      <c r="A73" s="258"/>
      <c r="B73" s="33"/>
      <c r="C73" s="30" t="s">
        <v>8</v>
      </c>
      <c r="D73" s="31">
        <v>1156200.6509100001</v>
      </c>
      <c r="E73" s="31">
        <v>1152565.35057</v>
      </c>
      <c r="F73" s="32">
        <f>E73/D73*100</f>
        <v>99.68558222682725</v>
      </c>
    </row>
    <row r="74" spans="1:6" ht="16.5" thickBot="1" x14ac:dyDescent="0.3">
      <c r="A74" s="259"/>
      <c r="B74" s="41"/>
      <c r="C74" s="34" t="s">
        <v>6</v>
      </c>
      <c r="D74" s="50">
        <v>0</v>
      </c>
      <c r="E74" s="50">
        <v>0</v>
      </c>
      <c r="F74" s="51">
        <v>0</v>
      </c>
    </row>
    <row r="75" spans="1:6" ht="16.5" thickBot="1" x14ac:dyDescent="0.3">
      <c r="A75" s="37"/>
      <c r="B75" s="25" t="s">
        <v>81</v>
      </c>
      <c r="C75" s="38"/>
      <c r="D75" s="27">
        <f>SUM(D71:D74)</f>
        <v>7765473.6829000004</v>
      </c>
      <c r="E75" s="27">
        <f>SUM(E71:E74)</f>
        <v>7711431.2361899996</v>
      </c>
      <c r="F75" s="28">
        <f>E75/D75*100</f>
        <v>99.304067608534879</v>
      </c>
    </row>
    <row r="76" spans="1:6" ht="30" x14ac:dyDescent="0.25">
      <c r="A76" s="257" t="s">
        <v>21</v>
      </c>
      <c r="B76" s="39" t="s">
        <v>48</v>
      </c>
      <c r="C76" s="29" t="s">
        <v>5</v>
      </c>
      <c r="D76" s="31">
        <v>1552.92</v>
      </c>
      <c r="E76" s="31">
        <v>1552.4444599999999</v>
      </c>
      <c r="F76" s="32">
        <v>0</v>
      </c>
    </row>
    <row r="77" spans="1:6" ht="25.5" x14ac:dyDescent="0.25">
      <c r="A77" s="258"/>
      <c r="B77" s="33"/>
      <c r="C77" s="30" t="s">
        <v>7</v>
      </c>
      <c r="D77" s="31">
        <v>2062.64</v>
      </c>
      <c r="E77" s="31">
        <v>2062.4814799999999</v>
      </c>
      <c r="F77" s="32">
        <v>0</v>
      </c>
    </row>
    <row r="78" spans="1:6" ht="38.25" x14ac:dyDescent="0.25">
      <c r="A78" s="258"/>
      <c r="B78" s="33"/>
      <c r="C78" s="30" t="s">
        <v>8</v>
      </c>
      <c r="D78" s="74">
        <v>97460.289659999995</v>
      </c>
      <c r="E78" s="31">
        <v>97390.143150000004</v>
      </c>
      <c r="F78" s="32">
        <f>E78/D77*100</f>
        <v>4721.62583630687</v>
      </c>
    </row>
    <row r="79" spans="1:6" ht="16.5" thickBot="1" x14ac:dyDescent="0.3">
      <c r="A79" s="259"/>
      <c r="B79" s="41"/>
      <c r="C79" s="34" t="s">
        <v>6</v>
      </c>
      <c r="D79" s="50">
        <v>0</v>
      </c>
      <c r="E79" s="50">
        <v>0</v>
      </c>
      <c r="F79" s="51">
        <v>0</v>
      </c>
    </row>
    <row r="80" spans="1:6" ht="16.5" thickBot="1" x14ac:dyDescent="0.3">
      <c r="A80" s="37"/>
      <c r="B80" s="25" t="s">
        <v>81</v>
      </c>
      <c r="C80" s="38"/>
      <c r="D80" s="27">
        <f>SUM(D76:D79)</f>
        <v>101075.84965999999</v>
      </c>
      <c r="E80" s="27">
        <f>SUM(E76:E79)</f>
        <v>101005.06909</v>
      </c>
      <c r="F80" s="28">
        <f>E80/D80*100</f>
        <v>99.929972817207997</v>
      </c>
    </row>
    <row r="81" spans="1:6" ht="25.5" x14ac:dyDescent="0.25">
      <c r="A81" s="257" t="s">
        <v>22</v>
      </c>
      <c r="B81" s="39" t="s">
        <v>23</v>
      </c>
      <c r="C81" s="29" t="s">
        <v>5</v>
      </c>
      <c r="D81" s="31">
        <v>0</v>
      </c>
      <c r="E81" s="31">
        <v>0</v>
      </c>
      <c r="F81" s="32">
        <v>0</v>
      </c>
    </row>
    <row r="82" spans="1:6" ht="25.5" x14ac:dyDescent="0.25">
      <c r="A82" s="258"/>
      <c r="B82" s="33"/>
      <c r="C82" s="30" t="s">
        <v>7</v>
      </c>
      <c r="D82" s="31">
        <v>1185.6636000000001</v>
      </c>
      <c r="E82" s="31">
        <v>1185.663</v>
      </c>
      <c r="F82" s="32">
        <v>0</v>
      </c>
    </row>
    <row r="83" spans="1:6" ht="38.25" x14ac:dyDescent="0.25">
      <c r="A83" s="258"/>
      <c r="B83" s="33"/>
      <c r="C83" s="30" t="s">
        <v>8</v>
      </c>
      <c r="D83" s="31">
        <v>172599.11817</v>
      </c>
      <c r="E83" s="31">
        <v>172199.25980999999</v>
      </c>
      <c r="F83" s="32">
        <f>E83/D83*100</f>
        <v>99.768331168641211</v>
      </c>
    </row>
    <row r="84" spans="1:6" ht="16.5" thickBot="1" x14ac:dyDescent="0.3">
      <c r="A84" s="259"/>
      <c r="B84" s="41"/>
      <c r="C84" s="34" t="s">
        <v>6</v>
      </c>
      <c r="D84" s="31">
        <v>0</v>
      </c>
      <c r="E84" s="31">
        <v>0</v>
      </c>
      <c r="F84" s="32">
        <v>0</v>
      </c>
    </row>
    <row r="85" spans="1:6" ht="16.5" thickBot="1" x14ac:dyDescent="0.3">
      <c r="A85" s="37"/>
      <c r="B85" s="25" t="s">
        <v>81</v>
      </c>
      <c r="C85" s="38"/>
      <c r="D85" s="27">
        <f>SUM(D81:D84)</f>
        <v>173784.78177</v>
      </c>
      <c r="E85" s="27">
        <f>SUM(E81:E84)</f>
        <v>173384.92280999999</v>
      </c>
      <c r="F85" s="28">
        <f>E85/D85*100</f>
        <v>99.769911406552723</v>
      </c>
    </row>
    <row r="86" spans="1:6" ht="25.5" x14ac:dyDescent="0.25">
      <c r="A86" s="264" t="s">
        <v>24</v>
      </c>
      <c r="B86" s="261" t="s">
        <v>85</v>
      </c>
      <c r="C86" s="14" t="s">
        <v>5</v>
      </c>
      <c r="D86" s="46">
        <f t="shared" ref="D86" si="5">D91+D96+D101</f>
        <v>58788</v>
      </c>
      <c r="E86" s="46">
        <v>58788</v>
      </c>
      <c r="F86" s="32">
        <v>0</v>
      </c>
    </row>
    <row r="87" spans="1:6" ht="25.5" x14ac:dyDescent="0.25">
      <c r="A87" s="265"/>
      <c r="B87" s="262"/>
      <c r="C87" s="17" t="s">
        <v>7</v>
      </c>
      <c r="D87" s="31">
        <f>D92+D97+D102+D107+D112</f>
        <v>34066</v>
      </c>
      <c r="E87" s="31">
        <f>E92+E97+E102+E107+E112</f>
        <v>34066</v>
      </c>
      <c r="F87" s="32">
        <f>E87/D87*100</f>
        <v>100</v>
      </c>
    </row>
    <row r="88" spans="1:6" ht="38.25" x14ac:dyDescent="0.25">
      <c r="A88" s="265"/>
      <c r="B88" s="262"/>
      <c r="C88" s="17" t="s">
        <v>8</v>
      </c>
      <c r="D88" s="31">
        <f>D93+D98+D103+D108+D113+D118</f>
        <v>149258.68547999999</v>
      </c>
      <c r="E88" s="31">
        <f>E93+E98+E103+E108+E113+E118</f>
        <v>147160.59080999999</v>
      </c>
      <c r="F88" s="32">
        <f>E88/D88*100</f>
        <v>98.594323229329845</v>
      </c>
    </row>
    <row r="89" spans="1:6" ht="16.5" thickBot="1" x14ac:dyDescent="0.3">
      <c r="A89" s="266"/>
      <c r="B89" s="263"/>
      <c r="C89" s="21" t="s">
        <v>6</v>
      </c>
      <c r="D89" s="50">
        <f t="shared" ref="D89:E89" si="6">D94+D99+D104</f>
        <v>0</v>
      </c>
      <c r="E89" s="50">
        <f t="shared" si="6"/>
        <v>0</v>
      </c>
      <c r="F89" s="51">
        <v>0</v>
      </c>
    </row>
    <row r="90" spans="1:6" ht="16.5" thickBot="1" x14ac:dyDescent="0.3">
      <c r="A90" s="24"/>
      <c r="B90" s="25" t="s">
        <v>79</v>
      </c>
      <c r="C90" s="26"/>
      <c r="D90" s="27">
        <f>SUM(D86:D89)</f>
        <v>242112.68547999999</v>
      </c>
      <c r="E90" s="27">
        <f>SUM(E86:E89)</f>
        <v>240014.59080999999</v>
      </c>
      <c r="F90" s="42">
        <f>E90/D90*100</f>
        <v>99.133422246818498</v>
      </c>
    </row>
    <row r="91" spans="1:6" ht="25.5" x14ac:dyDescent="0.25">
      <c r="A91" s="258" t="s">
        <v>25</v>
      </c>
      <c r="B91" s="267" t="s">
        <v>86</v>
      </c>
      <c r="C91" s="29" t="s">
        <v>5</v>
      </c>
      <c r="D91" s="31">
        <v>58788</v>
      </c>
      <c r="E91" s="31">
        <v>58788</v>
      </c>
      <c r="F91" s="32">
        <v>0</v>
      </c>
    </row>
    <row r="92" spans="1:6" ht="25.5" x14ac:dyDescent="0.25">
      <c r="A92" s="258"/>
      <c r="B92" s="268"/>
      <c r="C92" s="72" t="s">
        <v>7</v>
      </c>
      <c r="D92" s="31">
        <v>0</v>
      </c>
      <c r="E92" s="31"/>
      <c r="F92" s="32">
        <v>0</v>
      </c>
    </row>
    <row r="93" spans="1:6" ht="38.25" x14ac:dyDescent="0.25">
      <c r="A93" s="258"/>
      <c r="B93" s="268"/>
      <c r="C93" s="72" t="s">
        <v>8</v>
      </c>
      <c r="D93" s="73">
        <v>100107.68548</v>
      </c>
      <c r="E93" s="31">
        <v>98009.590809999994</v>
      </c>
      <c r="F93" s="32">
        <f>E93/D93*100</f>
        <v>97.904162242948701</v>
      </c>
    </row>
    <row r="94" spans="1:6" ht="16.5" thickBot="1" x14ac:dyDescent="0.3">
      <c r="A94" s="258"/>
      <c r="B94" s="269"/>
      <c r="C94" s="34" t="s">
        <v>6</v>
      </c>
      <c r="D94" s="74">
        <v>0</v>
      </c>
      <c r="E94" s="35">
        <v>0</v>
      </c>
      <c r="F94" s="36">
        <v>0</v>
      </c>
    </row>
    <row r="95" spans="1:6" ht="16.5" thickBot="1" x14ac:dyDescent="0.3">
      <c r="A95" s="37"/>
      <c r="B95" s="25" t="s">
        <v>81</v>
      </c>
      <c r="C95" s="38"/>
      <c r="D95" s="27">
        <f>SUM(D91:D94)</f>
        <v>158895.68547999999</v>
      </c>
      <c r="E95" s="27">
        <f>SUM(E91:E94)</f>
        <v>156797.59080999999</v>
      </c>
      <c r="F95" s="28">
        <f>E95/D95*100</f>
        <v>98.679577319131127</v>
      </c>
    </row>
    <row r="96" spans="1:6" ht="30" x14ac:dyDescent="0.25">
      <c r="A96" s="257" t="s">
        <v>26</v>
      </c>
      <c r="B96" s="39" t="s">
        <v>87</v>
      </c>
      <c r="C96" s="29" t="s">
        <v>5</v>
      </c>
      <c r="D96" s="75">
        <v>0</v>
      </c>
      <c r="E96" s="75">
        <v>0</v>
      </c>
      <c r="F96" s="76">
        <v>0</v>
      </c>
    </row>
    <row r="97" spans="1:6" ht="25.5" x14ac:dyDescent="0.25">
      <c r="A97" s="258"/>
      <c r="B97" s="33"/>
      <c r="C97" s="72" t="s">
        <v>7</v>
      </c>
      <c r="D97" s="31">
        <v>16685</v>
      </c>
      <c r="E97" s="31">
        <v>16685</v>
      </c>
      <c r="F97" s="32">
        <f>E97/D97*100</f>
        <v>100</v>
      </c>
    </row>
    <row r="98" spans="1:6" ht="38.25" x14ac:dyDescent="0.25">
      <c r="A98" s="258"/>
      <c r="B98" s="33"/>
      <c r="C98" s="72" t="s">
        <v>8</v>
      </c>
      <c r="D98" s="31">
        <v>47151</v>
      </c>
      <c r="E98" s="31">
        <v>47151</v>
      </c>
      <c r="F98" s="32">
        <f>E98/D98*100</f>
        <v>100</v>
      </c>
    </row>
    <row r="99" spans="1:6" ht="16.5" thickBot="1" x14ac:dyDescent="0.3">
      <c r="A99" s="259"/>
      <c r="B99" s="41"/>
      <c r="C99" s="34" t="s">
        <v>6</v>
      </c>
      <c r="D99" s="74">
        <v>0</v>
      </c>
      <c r="E99" s="74">
        <v>0</v>
      </c>
      <c r="F99" s="77">
        <v>0</v>
      </c>
    </row>
    <row r="100" spans="1:6" ht="16.5" thickBot="1" x14ac:dyDescent="0.3">
      <c r="A100" s="37"/>
      <c r="B100" s="25" t="s">
        <v>81</v>
      </c>
      <c r="C100" s="153"/>
      <c r="D100" s="27">
        <f>SUM(D96:D99)</f>
        <v>63836</v>
      </c>
      <c r="E100" s="27">
        <f>SUM(E96:E99)</f>
        <v>63836</v>
      </c>
      <c r="F100" s="28">
        <f>E100/D100*100</f>
        <v>100</v>
      </c>
    </row>
    <row r="101" spans="1:6" ht="29.25" customHeight="1" x14ac:dyDescent="0.25">
      <c r="A101" s="260" t="s">
        <v>215</v>
      </c>
      <c r="B101" s="272" t="s">
        <v>214</v>
      </c>
      <c r="C101" s="82" t="s">
        <v>5</v>
      </c>
      <c r="D101" s="4">
        <v>0</v>
      </c>
      <c r="E101" s="4">
        <v>0</v>
      </c>
      <c r="F101" s="65">
        <v>0</v>
      </c>
    </row>
    <row r="102" spans="1:6" ht="25.5" x14ac:dyDescent="0.25">
      <c r="A102" s="260"/>
      <c r="B102" s="272"/>
      <c r="C102" s="72" t="s">
        <v>7</v>
      </c>
      <c r="D102" s="31">
        <v>0</v>
      </c>
      <c r="E102" s="31">
        <v>0</v>
      </c>
      <c r="F102" s="59">
        <v>0</v>
      </c>
    </row>
    <row r="103" spans="1:6" ht="38.25" x14ac:dyDescent="0.25">
      <c r="A103" s="260"/>
      <c r="B103" s="272"/>
      <c r="C103" s="72" t="s">
        <v>8</v>
      </c>
      <c r="D103" s="31">
        <v>0</v>
      </c>
      <c r="E103" s="31">
        <v>0</v>
      </c>
      <c r="F103" s="59">
        <v>0</v>
      </c>
    </row>
    <row r="104" spans="1:6" ht="16.5" thickBot="1" x14ac:dyDescent="0.3">
      <c r="A104" s="260"/>
      <c r="B104" s="272"/>
      <c r="C104" s="34" t="s">
        <v>6</v>
      </c>
      <c r="D104" s="35">
        <v>0</v>
      </c>
      <c r="E104" s="35">
        <v>0</v>
      </c>
      <c r="F104" s="78">
        <v>0</v>
      </c>
    </row>
    <row r="105" spans="1:6" ht="16.5" thickBot="1" x14ac:dyDescent="0.3">
      <c r="A105" s="63"/>
      <c r="B105" s="25" t="s">
        <v>81</v>
      </c>
      <c r="C105" s="38"/>
      <c r="D105" s="27">
        <v>0</v>
      </c>
      <c r="E105" s="27">
        <v>0</v>
      </c>
      <c r="F105" s="28">
        <v>0</v>
      </c>
    </row>
    <row r="106" spans="1:6" ht="25.5" x14ac:dyDescent="0.25">
      <c r="A106" s="274" t="s">
        <v>216</v>
      </c>
      <c r="B106" s="272" t="s">
        <v>23</v>
      </c>
      <c r="C106" s="29" t="s">
        <v>5</v>
      </c>
      <c r="D106" s="4">
        <v>0</v>
      </c>
      <c r="E106" s="4">
        <v>0</v>
      </c>
      <c r="F106" s="65">
        <v>0</v>
      </c>
    </row>
    <row r="107" spans="1:6" ht="25.5" x14ac:dyDescent="0.25">
      <c r="A107" s="275"/>
      <c r="B107" s="272"/>
      <c r="C107" s="30" t="s">
        <v>7</v>
      </c>
      <c r="D107" s="31">
        <v>17381</v>
      </c>
      <c r="E107" s="31">
        <v>17381</v>
      </c>
      <c r="F107" s="32">
        <f>E107/D107*100</f>
        <v>100</v>
      </c>
    </row>
    <row r="108" spans="1:6" ht="38.25" x14ac:dyDescent="0.25">
      <c r="A108" s="275"/>
      <c r="B108" s="272"/>
      <c r="C108" s="30" t="s">
        <v>8</v>
      </c>
      <c r="D108" s="31">
        <v>0</v>
      </c>
      <c r="E108" s="31">
        <v>0</v>
      </c>
      <c r="F108" s="59">
        <v>0</v>
      </c>
    </row>
    <row r="109" spans="1:6" ht="16.5" thickBot="1" x14ac:dyDescent="0.3">
      <c r="A109" s="276"/>
      <c r="B109" s="273"/>
      <c r="C109" s="49" t="s">
        <v>6</v>
      </c>
      <c r="D109" s="35">
        <v>0</v>
      </c>
      <c r="E109" s="35">
        <v>0</v>
      </c>
      <c r="F109" s="78">
        <v>0</v>
      </c>
    </row>
    <row r="110" spans="1:6" ht="16.5" thickBot="1" x14ac:dyDescent="0.3">
      <c r="A110" s="37"/>
      <c r="B110" s="25" t="s">
        <v>81</v>
      </c>
      <c r="C110" s="79"/>
      <c r="D110" s="27">
        <f>SUM(D106:D109)</f>
        <v>17381</v>
      </c>
      <c r="E110" s="27">
        <f>SUM(E106:E109)</f>
        <v>17381</v>
      </c>
      <c r="F110" s="28">
        <f>E110/D110*100</f>
        <v>100</v>
      </c>
    </row>
    <row r="111" spans="1:6" ht="30" x14ac:dyDescent="0.25">
      <c r="A111" s="257" t="s">
        <v>152</v>
      </c>
      <c r="B111" s="170" t="s">
        <v>74</v>
      </c>
      <c r="C111" s="29" t="s">
        <v>5</v>
      </c>
      <c r="D111" s="31">
        <v>0</v>
      </c>
      <c r="E111" s="31">
        <v>0</v>
      </c>
      <c r="F111" s="32">
        <v>0</v>
      </c>
    </row>
    <row r="112" spans="1:6" ht="25.5" x14ac:dyDescent="0.25">
      <c r="A112" s="258"/>
      <c r="B112" s="33"/>
      <c r="C112" s="30" t="s">
        <v>7</v>
      </c>
      <c r="D112" s="31">
        <v>0</v>
      </c>
      <c r="E112" s="31">
        <v>0</v>
      </c>
      <c r="F112" s="32">
        <v>0</v>
      </c>
    </row>
    <row r="113" spans="1:6" ht="38.25" x14ac:dyDescent="0.25">
      <c r="A113" s="258"/>
      <c r="B113" s="33"/>
      <c r="C113" s="30" t="s">
        <v>8</v>
      </c>
      <c r="D113" s="31">
        <v>2000</v>
      </c>
      <c r="E113" s="31">
        <v>2000</v>
      </c>
      <c r="F113" s="32">
        <f>E113/D113*100</f>
        <v>100</v>
      </c>
    </row>
    <row r="114" spans="1:6" ht="16.5" thickBot="1" x14ac:dyDescent="0.3">
      <c r="A114" s="259"/>
      <c r="B114" s="41"/>
      <c r="C114" s="34" t="s">
        <v>6</v>
      </c>
      <c r="D114" s="31">
        <v>0</v>
      </c>
      <c r="E114" s="31">
        <v>0</v>
      </c>
      <c r="F114" s="32">
        <v>0</v>
      </c>
    </row>
    <row r="115" spans="1:6" ht="16.5" thickBot="1" x14ac:dyDescent="0.3">
      <c r="A115" s="37"/>
      <c r="B115" s="25" t="s">
        <v>81</v>
      </c>
      <c r="C115" s="38"/>
      <c r="D115" s="27">
        <f>SUM(D111:D114)</f>
        <v>2000</v>
      </c>
      <c r="E115" s="27">
        <f>SUM(E111:E114)</f>
        <v>2000</v>
      </c>
      <c r="F115" s="28">
        <f>E115/D115*100</f>
        <v>100</v>
      </c>
    </row>
    <row r="116" spans="1:6" ht="25.5" x14ac:dyDescent="0.25">
      <c r="A116" s="257" t="s">
        <v>218</v>
      </c>
      <c r="B116" s="272" t="s">
        <v>219</v>
      </c>
      <c r="C116" s="82" t="s">
        <v>5</v>
      </c>
      <c r="D116" s="4">
        <v>0</v>
      </c>
      <c r="E116" s="4">
        <v>0</v>
      </c>
      <c r="F116" s="6">
        <v>0</v>
      </c>
    </row>
    <row r="117" spans="1:6" ht="25.5" x14ac:dyDescent="0.25">
      <c r="A117" s="258"/>
      <c r="B117" s="272"/>
      <c r="C117" s="17" t="s">
        <v>7</v>
      </c>
      <c r="D117" s="31">
        <v>0</v>
      </c>
      <c r="E117" s="31">
        <v>0</v>
      </c>
      <c r="F117" s="32">
        <v>0</v>
      </c>
    </row>
    <row r="118" spans="1:6" ht="31.5" customHeight="1" x14ac:dyDescent="0.25">
      <c r="A118" s="258"/>
      <c r="B118" s="272"/>
      <c r="C118" s="17" t="s">
        <v>8</v>
      </c>
      <c r="D118" s="31">
        <v>0</v>
      </c>
      <c r="E118" s="31">
        <v>0</v>
      </c>
      <c r="F118" s="32">
        <v>0</v>
      </c>
    </row>
    <row r="119" spans="1:6" ht="31.5" customHeight="1" thickBot="1" x14ac:dyDescent="0.3">
      <c r="A119" s="258"/>
      <c r="B119" s="272"/>
      <c r="C119" s="156" t="s">
        <v>6</v>
      </c>
      <c r="D119" s="35">
        <v>0</v>
      </c>
      <c r="E119" s="35">
        <v>0</v>
      </c>
      <c r="F119" s="36">
        <v>0</v>
      </c>
    </row>
    <row r="120" spans="1:6" ht="19.5" customHeight="1" thickBot="1" x14ac:dyDescent="0.3">
      <c r="A120" s="63"/>
      <c r="B120" s="25" t="s">
        <v>81</v>
      </c>
      <c r="C120" s="38"/>
      <c r="D120" s="27">
        <v>0</v>
      </c>
      <c r="E120" s="27">
        <v>0</v>
      </c>
      <c r="F120" s="42">
        <v>0</v>
      </c>
    </row>
    <row r="121" spans="1:6" ht="25.5" x14ac:dyDescent="0.25">
      <c r="A121" s="265" t="s">
        <v>27</v>
      </c>
      <c r="B121" s="262" t="s">
        <v>88</v>
      </c>
      <c r="C121" s="82" t="s">
        <v>5</v>
      </c>
      <c r="D121" s="4">
        <f>D126+D131+D136</f>
        <v>4899.9975700000005</v>
      </c>
      <c r="E121" s="4">
        <f t="shared" ref="E121:E122" si="7">E126+E131+E136</f>
        <v>4899.9975700000005</v>
      </c>
      <c r="F121" s="86">
        <f>E121/D121*100</f>
        <v>100</v>
      </c>
    </row>
    <row r="122" spans="1:6" ht="25.5" x14ac:dyDescent="0.25">
      <c r="A122" s="265"/>
      <c r="B122" s="262"/>
      <c r="C122" s="17" t="s">
        <v>7</v>
      </c>
      <c r="D122" s="31">
        <f>D127+D132+D137</f>
        <v>63731.162519999998</v>
      </c>
      <c r="E122" s="31">
        <f t="shared" si="7"/>
        <v>62535.225579999998</v>
      </c>
      <c r="F122" s="59">
        <f>E122/D122*100</f>
        <v>98.123465989460499</v>
      </c>
    </row>
    <row r="123" spans="1:6" ht="38.25" x14ac:dyDescent="0.25">
      <c r="A123" s="265"/>
      <c r="B123" s="262"/>
      <c r="C123" s="17" t="s">
        <v>8</v>
      </c>
      <c r="D123" s="31">
        <f>D128+D133+D138</f>
        <v>759439.31163999997</v>
      </c>
      <c r="E123" s="31">
        <f>E128+E133+E138</f>
        <v>757688.57507999998</v>
      </c>
      <c r="F123" s="65">
        <f>E123/D123*100</f>
        <v>99.76946985319745</v>
      </c>
    </row>
    <row r="124" spans="1:6" ht="16.5" thickBot="1" x14ac:dyDescent="0.3">
      <c r="A124" s="266"/>
      <c r="B124" s="263"/>
      <c r="C124" s="21" t="s">
        <v>6</v>
      </c>
      <c r="D124" s="31">
        <v>0</v>
      </c>
      <c r="E124" s="31">
        <v>0</v>
      </c>
      <c r="F124" s="6">
        <v>0</v>
      </c>
    </row>
    <row r="125" spans="1:6" ht="16.5" thickBot="1" x14ac:dyDescent="0.3">
      <c r="A125" s="24"/>
      <c r="B125" s="25" t="s">
        <v>79</v>
      </c>
      <c r="C125" s="26"/>
      <c r="D125" s="27">
        <f>SUM(D121:D124)</f>
        <v>828070.47172999999</v>
      </c>
      <c r="E125" s="27">
        <f>SUM(E121:E124)</f>
        <v>825123.79822999996</v>
      </c>
      <c r="F125" s="28">
        <f>E125/D125*100</f>
        <v>99.644151844486871</v>
      </c>
    </row>
    <row r="126" spans="1:6" ht="25.5" x14ac:dyDescent="0.25">
      <c r="A126" s="257" t="s">
        <v>28</v>
      </c>
      <c r="B126" s="167" t="s">
        <v>89</v>
      </c>
      <c r="C126" s="29" t="s">
        <v>5</v>
      </c>
      <c r="D126" s="4">
        <v>0</v>
      </c>
      <c r="E126" s="4">
        <v>0</v>
      </c>
      <c r="F126" s="6">
        <v>0</v>
      </c>
    </row>
    <row r="127" spans="1:6" ht="25.5" x14ac:dyDescent="0.25">
      <c r="A127" s="258"/>
      <c r="B127" s="167"/>
      <c r="C127" s="30" t="s">
        <v>7</v>
      </c>
      <c r="D127" s="31">
        <v>48746.83</v>
      </c>
      <c r="E127" s="31">
        <v>47550.893060000002</v>
      </c>
      <c r="F127" s="32">
        <v>0</v>
      </c>
    </row>
    <row r="128" spans="1:6" ht="38.25" x14ac:dyDescent="0.25">
      <c r="A128" s="258"/>
      <c r="B128" s="33"/>
      <c r="C128" s="30" t="s">
        <v>8</v>
      </c>
      <c r="D128" s="31">
        <v>372566.93670999998</v>
      </c>
      <c r="E128" s="31">
        <v>370901.63446999999</v>
      </c>
      <c r="F128" s="32">
        <f>E128/D128*100</f>
        <v>99.553019316554042</v>
      </c>
    </row>
    <row r="129" spans="1:6" ht="16.5" thickBot="1" x14ac:dyDescent="0.3">
      <c r="A129" s="258"/>
      <c r="B129" s="33"/>
      <c r="C129" s="34" t="s">
        <v>6</v>
      </c>
      <c r="D129" s="35">
        <v>0</v>
      </c>
      <c r="E129" s="35">
        <v>0</v>
      </c>
      <c r="F129" s="36">
        <v>0</v>
      </c>
    </row>
    <row r="130" spans="1:6" ht="16.5" thickBot="1" x14ac:dyDescent="0.3">
      <c r="A130" s="37"/>
      <c r="B130" s="25" t="s">
        <v>81</v>
      </c>
      <c r="C130" s="38"/>
      <c r="D130" s="27">
        <f>SUM(D126:D129)</f>
        <v>421313.76671</v>
      </c>
      <c r="E130" s="27">
        <f>SUM(E126:E129)</f>
        <v>418452.52752999996</v>
      </c>
      <c r="F130" s="28">
        <f>E130/D130*100</f>
        <v>99.320876884146656</v>
      </c>
    </row>
    <row r="131" spans="1:6" ht="25.5" x14ac:dyDescent="0.25">
      <c r="A131" s="257" t="s">
        <v>29</v>
      </c>
      <c r="B131" s="39" t="s">
        <v>49</v>
      </c>
      <c r="C131" s="29" t="s">
        <v>5</v>
      </c>
      <c r="D131" s="31">
        <v>4899.9975700000005</v>
      </c>
      <c r="E131" s="31">
        <v>4899.9975700000005</v>
      </c>
      <c r="F131" s="32">
        <f>E131/D131*100</f>
        <v>100</v>
      </c>
    </row>
    <row r="132" spans="1:6" ht="25.5" x14ac:dyDescent="0.25">
      <c r="A132" s="258"/>
      <c r="B132" s="33"/>
      <c r="C132" s="30" t="s">
        <v>7</v>
      </c>
      <c r="D132" s="31">
        <v>14984.33252</v>
      </c>
      <c r="E132" s="31">
        <v>14984.33252</v>
      </c>
      <c r="F132" s="32">
        <f>E132/D132*100</f>
        <v>100</v>
      </c>
    </row>
    <row r="133" spans="1:6" ht="38.25" x14ac:dyDescent="0.25">
      <c r="A133" s="258"/>
      <c r="B133" s="33"/>
      <c r="C133" s="30" t="s">
        <v>8</v>
      </c>
      <c r="D133" s="31">
        <v>373251.95779000001</v>
      </c>
      <c r="E133" s="31">
        <v>373251.95978999999</v>
      </c>
      <c r="F133" s="32">
        <f>E133/D133*100</f>
        <v>100.00000053583106</v>
      </c>
    </row>
    <row r="134" spans="1:6" ht="16.5" thickBot="1" x14ac:dyDescent="0.3">
      <c r="A134" s="259"/>
      <c r="B134" s="41"/>
      <c r="C134" s="34" t="s">
        <v>6</v>
      </c>
      <c r="D134" s="31">
        <v>0</v>
      </c>
      <c r="E134" s="31">
        <v>0</v>
      </c>
      <c r="F134" s="32">
        <v>0</v>
      </c>
    </row>
    <row r="135" spans="1:6" ht="16.5" thickBot="1" x14ac:dyDescent="0.3">
      <c r="A135" s="37"/>
      <c r="B135" s="25" t="s">
        <v>81</v>
      </c>
      <c r="C135" s="38"/>
      <c r="D135" s="27">
        <f>SUM(D131:D134)</f>
        <v>393136.28788000002</v>
      </c>
      <c r="E135" s="27">
        <f>SUM(E131:E134)</f>
        <v>393136.28988</v>
      </c>
      <c r="F135" s="28">
        <f>E135/D135*100</f>
        <v>100.00000050872944</v>
      </c>
    </row>
    <row r="136" spans="1:6" ht="25.5" x14ac:dyDescent="0.25">
      <c r="A136" s="257" t="s">
        <v>30</v>
      </c>
      <c r="B136" s="39" t="s">
        <v>23</v>
      </c>
      <c r="C136" s="29" t="s">
        <v>5</v>
      </c>
      <c r="D136" s="31">
        <v>0</v>
      </c>
      <c r="E136" s="31">
        <v>0</v>
      </c>
      <c r="F136" s="32">
        <v>0</v>
      </c>
    </row>
    <row r="137" spans="1:6" ht="25.5" x14ac:dyDescent="0.25">
      <c r="A137" s="258"/>
      <c r="B137" s="33"/>
      <c r="C137" s="30" t="s">
        <v>7</v>
      </c>
      <c r="D137" s="31">
        <v>0</v>
      </c>
      <c r="E137" s="31">
        <v>0</v>
      </c>
      <c r="F137" s="32">
        <v>0</v>
      </c>
    </row>
    <row r="138" spans="1:6" ht="38.25" x14ac:dyDescent="0.25">
      <c r="A138" s="258"/>
      <c r="B138" s="33"/>
      <c r="C138" s="30" t="s">
        <v>8</v>
      </c>
      <c r="D138" s="31">
        <v>13620.41714</v>
      </c>
      <c r="E138" s="31">
        <v>13534.980820000001</v>
      </c>
      <c r="F138" s="32">
        <f>E138/D138*100</f>
        <v>99.372733455063639</v>
      </c>
    </row>
    <row r="139" spans="1:6" ht="16.5" thickBot="1" x14ac:dyDescent="0.3">
      <c r="A139" s="259"/>
      <c r="B139" s="41"/>
      <c r="C139" s="34" t="s">
        <v>6</v>
      </c>
      <c r="D139" s="31">
        <v>0</v>
      </c>
      <c r="E139" s="31">
        <v>0</v>
      </c>
      <c r="F139" s="32">
        <v>0</v>
      </c>
    </row>
    <row r="140" spans="1:6" ht="16.5" thickBot="1" x14ac:dyDescent="0.3">
      <c r="A140" s="37"/>
      <c r="B140" s="25" t="s">
        <v>81</v>
      </c>
      <c r="C140" s="38"/>
      <c r="D140" s="27">
        <f>SUM(D136:D139)</f>
        <v>13620.41714</v>
      </c>
      <c r="E140" s="27">
        <f>SUM(E136:E139)</f>
        <v>13534.980820000001</v>
      </c>
      <c r="F140" s="28">
        <f>E140/D140*100</f>
        <v>99.372733455063639</v>
      </c>
    </row>
    <row r="141" spans="1:6" ht="25.5" x14ac:dyDescent="0.25">
      <c r="A141" s="264" t="s">
        <v>31</v>
      </c>
      <c r="B141" s="261" t="s">
        <v>90</v>
      </c>
      <c r="C141" s="14" t="s">
        <v>5</v>
      </c>
      <c r="D141" s="31">
        <v>0</v>
      </c>
      <c r="E141" s="31">
        <v>0</v>
      </c>
      <c r="F141" s="32">
        <v>0</v>
      </c>
    </row>
    <row r="142" spans="1:6" ht="25.5" x14ac:dyDescent="0.25">
      <c r="A142" s="265"/>
      <c r="B142" s="262"/>
      <c r="C142" s="17" t="s">
        <v>7</v>
      </c>
      <c r="D142" s="31">
        <f>D147+D152+D157</f>
        <v>12080</v>
      </c>
      <c r="E142" s="31">
        <f>E147+E152+E157</f>
        <v>9548.1475499999997</v>
      </c>
      <c r="F142" s="32">
        <f>E142/D142*100</f>
        <v>79.040956539735092</v>
      </c>
    </row>
    <row r="143" spans="1:6" ht="38.25" x14ac:dyDescent="0.25">
      <c r="A143" s="265"/>
      <c r="B143" s="262"/>
      <c r="C143" s="17" t="s">
        <v>8</v>
      </c>
      <c r="D143" s="31">
        <f>D148+D153+D158</f>
        <v>626.39367000000004</v>
      </c>
      <c r="E143" s="31">
        <f>E153</f>
        <v>328.04367000000002</v>
      </c>
      <c r="F143" s="32">
        <f>E143/D143*100</f>
        <v>52.370208338791159</v>
      </c>
    </row>
    <row r="144" spans="1:6" ht="16.5" thickBot="1" x14ac:dyDescent="0.3">
      <c r="A144" s="266"/>
      <c r="B144" s="263"/>
      <c r="C144" s="21" t="s">
        <v>6</v>
      </c>
      <c r="D144" s="31">
        <v>0</v>
      </c>
      <c r="E144" s="31">
        <v>0</v>
      </c>
      <c r="F144" s="32">
        <v>0</v>
      </c>
    </row>
    <row r="145" spans="1:6" ht="16.5" thickBot="1" x14ac:dyDescent="0.3">
      <c r="A145" s="24"/>
      <c r="B145" s="25" t="s">
        <v>79</v>
      </c>
      <c r="C145" s="26"/>
      <c r="D145" s="27">
        <f>SUM(D141:D144)</f>
        <v>12706.393669999999</v>
      </c>
      <c r="E145" s="80">
        <f>SUM(E141:E144)</f>
        <v>9876.1912200000006</v>
      </c>
      <c r="F145" s="81">
        <f>E145/D145*100</f>
        <v>77.726154851614965</v>
      </c>
    </row>
    <row r="146" spans="1:6" ht="30" x14ac:dyDescent="0.25">
      <c r="A146" s="257" t="s">
        <v>32</v>
      </c>
      <c r="B146" s="167" t="s">
        <v>142</v>
      </c>
      <c r="C146" s="29" t="s">
        <v>5</v>
      </c>
      <c r="D146" s="4">
        <v>0</v>
      </c>
      <c r="E146" s="4">
        <v>0</v>
      </c>
      <c r="F146" s="6">
        <v>0</v>
      </c>
    </row>
    <row r="147" spans="1:6" ht="25.5" x14ac:dyDescent="0.25">
      <c r="A147" s="258"/>
      <c r="B147" s="167"/>
      <c r="C147" s="30" t="s">
        <v>7</v>
      </c>
      <c r="D147" s="31">
        <v>0</v>
      </c>
      <c r="E147" s="31">
        <v>0</v>
      </c>
      <c r="F147" s="32">
        <v>0</v>
      </c>
    </row>
    <row r="148" spans="1:6" ht="38.25" x14ac:dyDescent="0.25">
      <c r="A148" s="258"/>
      <c r="B148" s="33"/>
      <c r="C148" s="30" t="s">
        <v>8</v>
      </c>
      <c r="D148" s="31">
        <v>0</v>
      </c>
      <c r="E148" s="31">
        <v>0</v>
      </c>
      <c r="F148" s="32">
        <v>0</v>
      </c>
    </row>
    <row r="149" spans="1:6" ht="16.5" thickBot="1" x14ac:dyDescent="0.3">
      <c r="A149" s="258"/>
      <c r="B149" s="33"/>
      <c r="C149" s="34" t="s">
        <v>6</v>
      </c>
      <c r="D149" s="35">
        <v>0</v>
      </c>
      <c r="E149" s="35">
        <v>0</v>
      </c>
      <c r="F149" s="36">
        <v>0</v>
      </c>
    </row>
    <row r="150" spans="1:6" ht="16.5" thickBot="1" x14ac:dyDescent="0.3">
      <c r="A150" s="37"/>
      <c r="B150" s="25" t="s">
        <v>81</v>
      </c>
      <c r="C150" s="38"/>
      <c r="D150" s="27">
        <f>SUM(D146:D149)</f>
        <v>0</v>
      </c>
      <c r="E150" s="27">
        <f>SUM(E146:E149)</f>
        <v>0</v>
      </c>
      <c r="F150" s="28">
        <v>0</v>
      </c>
    </row>
    <row r="151" spans="1:6" ht="30" x14ac:dyDescent="0.25">
      <c r="A151" s="257" t="s">
        <v>33</v>
      </c>
      <c r="B151" s="167" t="s">
        <v>323</v>
      </c>
      <c r="C151" s="29" t="s">
        <v>5</v>
      </c>
      <c r="D151" s="4">
        <v>0</v>
      </c>
      <c r="E151" s="4">
        <v>0</v>
      </c>
      <c r="F151" s="6">
        <v>0</v>
      </c>
    </row>
    <row r="152" spans="1:6" ht="25.5" x14ac:dyDescent="0.25">
      <c r="A152" s="258"/>
      <c r="B152" s="33"/>
      <c r="C152" s="30" t="s">
        <v>7</v>
      </c>
      <c r="D152" s="4">
        <v>0</v>
      </c>
      <c r="E152" s="4">
        <v>0</v>
      </c>
      <c r="F152" s="6">
        <v>0</v>
      </c>
    </row>
    <row r="153" spans="1:6" ht="38.25" x14ac:dyDescent="0.25">
      <c r="A153" s="258"/>
      <c r="B153" s="33"/>
      <c r="C153" s="30" t="s">
        <v>8</v>
      </c>
      <c r="D153" s="31">
        <v>626.39367000000004</v>
      </c>
      <c r="E153" s="31">
        <v>328.04367000000002</v>
      </c>
      <c r="F153" s="32">
        <f>E153/D153*100</f>
        <v>52.370208338791159</v>
      </c>
    </row>
    <row r="154" spans="1:6" ht="16.5" thickBot="1" x14ac:dyDescent="0.3">
      <c r="A154" s="259"/>
      <c r="B154" s="41"/>
      <c r="C154" s="34" t="s">
        <v>6</v>
      </c>
      <c r="D154" s="35">
        <v>0</v>
      </c>
      <c r="E154" s="35">
        <v>0</v>
      </c>
      <c r="F154" s="36">
        <v>0</v>
      </c>
    </row>
    <row r="155" spans="1:6" ht="16.5" thickBot="1" x14ac:dyDescent="0.3">
      <c r="A155" s="37"/>
      <c r="B155" s="25" t="s">
        <v>81</v>
      </c>
      <c r="C155" s="38"/>
      <c r="D155" s="27">
        <f>SUM(D151:D154)</f>
        <v>626.39367000000004</v>
      </c>
      <c r="E155" s="27">
        <f>SUM(E151:E154)</f>
        <v>328.04367000000002</v>
      </c>
      <c r="F155" s="28">
        <f>E155/D155*100</f>
        <v>52.370208338791159</v>
      </c>
    </row>
    <row r="156" spans="1:6" ht="45" x14ac:dyDescent="0.25">
      <c r="A156" s="257" t="s">
        <v>34</v>
      </c>
      <c r="B156" s="39" t="s">
        <v>150</v>
      </c>
      <c r="C156" s="29" t="s">
        <v>5</v>
      </c>
      <c r="D156" s="4">
        <v>0</v>
      </c>
      <c r="E156" s="4">
        <v>0</v>
      </c>
      <c r="F156" s="6">
        <v>0</v>
      </c>
    </row>
    <row r="157" spans="1:6" ht="25.5" x14ac:dyDescent="0.25">
      <c r="A157" s="258"/>
      <c r="B157" s="33"/>
      <c r="C157" s="30" t="s">
        <v>7</v>
      </c>
      <c r="D157" s="4">
        <v>12080</v>
      </c>
      <c r="E157" s="4">
        <v>9548.1475499999997</v>
      </c>
      <c r="F157" s="6">
        <f>E157/D157*100</f>
        <v>79.040956539735092</v>
      </c>
    </row>
    <row r="158" spans="1:6" ht="38.25" x14ac:dyDescent="0.25">
      <c r="A158" s="258"/>
      <c r="B158" s="33"/>
      <c r="C158" s="30" t="s">
        <v>8</v>
      </c>
      <c r="D158" s="4">
        <v>0</v>
      </c>
      <c r="E158" s="4">
        <v>0</v>
      </c>
      <c r="F158" s="6">
        <v>0</v>
      </c>
    </row>
    <row r="159" spans="1:6" ht="16.5" thickBot="1" x14ac:dyDescent="0.3">
      <c r="A159" s="259"/>
      <c r="B159" s="41"/>
      <c r="C159" s="34" t="s">
        <v>6</v>
      </c>
      <c r="D159" s="4">
        <v>0</v>
      </c>
      <c r="E159" s="4">
        <v>0</v>
      </c>
      <c r="F159" s="6">
        <v>0</v>
      </c>
    </row>
    <row r="160" spans="1:6" ht="16.5" thickBot="1" x14ac:dyDescent="0.3">
      <c r="A160" s="37"/>
      <c r="B160" s="25" t="s">
        <v>81</v>
      </c>
      <c r="C160" s="38"/>
      <c r="D160" s="27">
        <f>SUM(D156:D159)</f>
        <v>12080</v>
      </c>
      <c r="E160" s="27">
        <f>SUM(E156:E159)</f>
        <v>9548.1475499999997</v>
      </c>
      <c r="F160" s="28">
        <f>E160/D160*100</f>
        <v>79.040956539735092</v>
      </c>
    </row>
    <row r="161" spans="1:6" ht="25.5" x14ac:dyDescent="0.25">
      <c r="A161" s="265" t="s">
        <v>35</v>
      </c>
      <c r="B161" s="262" t="s">
        <v>91</v>
      </c>
      <c r="C161" s="82" t="s">
        <v>5</v>
      </c>
      <c r="D161" s="4">
        <v>0</v>
      </c>
      <c r="E161" s="4">
        <v>0</v>
      </c>
      <c r="F161" s="6">
        <v>0</v>
      </c>
    </row>
    <row r="162" spans="1:6" ht="25.5" x14ac:dyDescent="0.25">
      <c r="A162" s="265"/>
      <c r="B162" s="262"/>
      <c r="C162" s="17" t="s">
        <v>7</v>
      </c>
      <c r="D162" s="31">
        <f>D167+D172+D177+D182</f>
        <v>1652.89</v>
      </c>
      <c r="E162" s="31">
        <f>E167+E172+E177+E182</f>
        <v>1265.3534400000001</v>
      </c>
      <c r="F162" s="32">
        <f>E162/D162*100</f>
        <v>76.554001778702769</v>
      </c>
    </row>
    <row r="163" spans="1:6" ht="38.25" x14ac:dyDescent="0.25">
      <c r="A163" s="265"/>
      <c r="B163" s="262"/>
      <c r="C163" s="17" t="s">
        <v>8</v>
      </c>
      <c r="D163" s="31">
        <f>D168+D173+D178+D183</f>
        <v>3301.0963400000001</v>
      </c>
      <c r="E163" s="31">
        <f>E168+E173+E178+E183</f>
        <v>3294.3043400000001</v>
      </c>
      <c r="F163" s="32">
        <f>E163/D163*100</f>
        <v>99.794250173262128</v>
      </c>
    </row>
    <row r="164" spans="1:6" ht="16.5" thickBot="1" x14ac:dyDescent="0.3">
      <c r="A164" s="266"/>
      <c r="B164" s="263"/>
      <c r="C164" s="21" t="s">
        <v>6</v>
      </c>
      <c r="D164" s="83">
        <v>0</v>
      </c>
      <c r="E164" s="83">
        <v>0</v>
      </c>
      <c r="F164" s="84">
        <v>0</v>
      </c>
    </row>
    <row r="165" spans="1:6" ht="16.5" thickBot="1" x14ac:dyDescent="0.3">
      <c r="A165" s="24"/>
      <c r="B165" s="25" t="s">
        <v>79</v>
      </c>
      <c r="C165" s="26"/>
      <c r="D165" s="27">
        <f>SUM(D161:D164)</f>
        <v>4953.9863400000004</v>
      </c>
      <c r="E165" s="27">
        <f>SUM(E161:E164)</f>
        <v>4559.6577800000005</v>
      </c>
      <c r="F165" s="42">
        <f>E165/D165*100</f>
        <v>92.040176679211442</v>
      </c>
    </row>
    <row r="166" spans="1:6" ht="25.5" x14ac:dyDescent="0.25">
      <c r="A166" s="258" t="s">
        <v>92</v>
      </c>
      <c r="B166" s="167" t="s">
        <v>94</v>
      </c>
      <c r="C166" s="29" t="s">
        <v>5</v>
      </c>
      <c r="D166" s="4">
        <v>0</v>
      </c>
      <c r="E166" s="4">
        <v>0</v>
      </c>
      <c r="F166" s="6">
        <v>0</v>
      </c>
    </row>
    <row r="167" spans="1:6" ht="25.5" x14ac:dyDescent="0.25">
      <c r="A167" s="258"/>
      <c r="B167" s="167"/>
      <c r="C167" s="30" t="s">
        <v>7</v>
      </c>
      <c r="D167" s="31">
        <v>0</v>
      </c>
      <c r="E167" s="31">
        <v>0</v>
      </c>
      <c r="F167" s="32">
        <v>0</v>
      </c>
    </row>
    <row r="168" spans="1:6" ht="38.25" x14ac:dyDescent="0.25">
      <c r="A168" s="258"/>
      <c r="B168" s="33"/>
      <c r="C168" s="30" t="s">
        <v>8</v>
      </c>
      <c r="D168" s="31">
        <v>2444.2727599999998</v>
      </c>
      <c r="E168" s="31">
        <v>2437.4807599999999</v>
      </c>
      <c r="F168" s="32">
        <f>E168/D168*100</f>
        <v>99.722125938187034</v>
      </c>
    </row>
    <row r="169" spans="1:6" ht="16.5" thickBot="1" x14ac:dyDescent="0.3">
      <c r="A169" s="258"/>
      <c r="B169" s="33"/>
      <c r="C169" s="34" t="s">
        <v>6</v>
      </c>
      <c r="D169" s="35">
        <v>0</v>
      </c>
      <c r="E169" s="35">
        <v>0</v>
      </c>
      <c r="F169" s="36">
        <v>0</v>
      </c>
    </row>
    <row r="170" spans="1:6" ht="16.5" thickBot="1" x14ac:dyDescent="0.3">
      <c r="A170" s="37"/>
      <c r="B170" s="25" t="s">
        <v>81</v>
      </c>
      <c r="C170" s="38"/>
      <c r="D170" s="27">
        <f>SUM(D166:D169)</f>
        <v>2444.2727599999998</v>
      </c>
      <c r="E170" s="27">
        <f>SUM(E166:E169)</f>
        <v>2437.4807599999999</v>
      </c>
      <c r="F170" s="28">
        <f>E170/D170*100</f>
        <v>99.722125938187034</v>
      </c>
    </row>
    <row r="171" spans="1:6" ht="25.5" x14ac:dyDescent="0.25">
      <c r="A171" s="257" t="s">
        <v>93</v>
      </c>
      <c r="B171" s="39" t="s">
        <v>95</v>
      </c>
      <c r="C171" s="29" t="s">
        <v>5</v>
      </c>
      <c r="D171" s="4">
        <v>0</v>
      </c>
      <c r="E171" s="4">
        <v>0</v>
      </c>
      <c r="F171" s="6">
        <v>0</v>
      </c>
    </row>
    <row r="172" spans="1:6" ht="25.5" x14ac:dyDescent="0.25">
      <c r="A172" s="258"/>
      <c r="B172" s="33"/>
      <c r="C172" s="30" t="s">
        <v>7</v>
      </c>
      <c r="D172" s="31">
        <v>0</v>
      </c>
      <c r="E172" s="31">
        <v>0</v>
      </c>
      <c r="F172" s="32">
        <v>0</v>
      </c>
    </row>
    <row r="173" spans="1:6" ht="38.25" x14ac:dyDescent="0.25">
      <c r="A173" s="258"/>
      <c r="B173" s="33"/>
      <c r="C173" s="30" t="s">
        <v>8</v>
      </c>
      <c r="D173" s="31">
        <v>809.47257999999999</v>
      </c>
      <c r="E173" s="31">
        <v>809.47257999999999</v>
      </c>
      <c r="F173" s="32">
        <v>0</v>
      </c>
    </row>
    <row r="174" spans="1:6" ht="16.5" thickBot="1" x14ac:dyDescent="0.3">
      <c r="A174" s="259"/>
      <c r="B174" s="41"/>
      <c r="C174" s="34" t="s">
        <v>6</v>
      </c>
      <c r="D174" s="35">
        <v>0</v>
      </c>
      <c r="E174" s="35">
        <v>0</v>
      </c>
      <c r="F174" s="36">
        <v>0</v>
      </c>
    </row>
    <row r="175" spans="1:6" ht="16.5" thickBot="1" x14ac:dyDescent="0.3">
      <c r="A175" s="37"/>
      <c r="B175" s="25" t="s">
        <v>81</v>
      </c>
      <c r="C175" s="38"/>
      <c r="D175" s="27">
        <f>SUM(D171:D174)</f>
        <v>809.47257999999999</v>
      </c>
      <c r="E175" s="27">
        <f>SUM(E171:E174)</f>
        <v>809.47257999999999</v>
      </c>
      <c r="F175" s="28">
        <v>0</v>
      </c>
    </row>
    <row r="176" spans="1:6" ht="25.5" x14ac:dyDescent="0.25">
      <c r="A176" s="257" t="s">
        <v>145</v>
      </c>
      <c r="B176" s="85" t="s">
        <v>146</v>
      </c>
      <c r="C176" s="14" t="s">
        <v>5</v>
      </c>
      <c r="D176" s="46">
        <v>0</v>
      </c>
      <c r="E176" s="46">
        <v>0</v>
      </c>
      <c r="F176" s="86">
        <v>0</v>
      </c>
    </row>
    <row r="177" spans="1:6" ht="25.5" x14ac:dyDescent="0.25">
      <c r="A177" s="258"/>
      <c r="B177" s="87"/>
      <c r="C177" s="17" t="s">
        <v>7</v>
      </c>
      <c r="D177" s="31">
        <v>1652.89</v>
      </c>
      <c r="E177" s="31">
        <v>1265.3534400000001</v>
      </c>
      <c r="F177" s="59">
        <f>E168/D168*100</f>
        <v>99.722125938187034</v>
      </c>
    </row>
    <row r="178" spans="1:6" ht="38.25" x14ac:dyDescent="0.25">
      <c r="A178" s="258"/>
      <c r="B178" s="87"/>
      <c r="C178" s="17" t="s">
        <v>8</v>
      </c>
      <c r="D178" s="31">
        <v>0</v>
      </c>
      <c r="E178" s="31">
        <v>0</v>
      </c>
      <c r="F178" s="59">
        <v>0</v>
      </c>
    </row>
    <row r="179" spans="1:6" ht="16.5" thickBot="1" x14ac:dyDescent="0.3">
      <c r="A179" s="259"/>
      <c r="B179" s="88"/>
      <c r="C179" s="21" t="s">
        <v>6</v>
      </c>
      <c r="D179" s="50">
        <v>0</v>
      </c>
      <c r="E179" s="50">
        <v>0</v>
      </c>
      <c r="F179" s="68">
        <v>0</v>
      </c>
    </row>
    <row r="180" spans="1:6" ht="16.5" thickBot="1" x14ac:dyDescent="0.3">
      <c r="A180" s="37"/>
      <c r="B180" s="89" t="s">
        <v>81</v>
      </c>
      <c r="C180" s="38"/>
      <c r="D180" s="27">
        <f>SUM(D176:D179)</f>
        <v>1652.89</v>
      </c>
      <c r="E180" s="27">
        <f>SUM(E176:E179)</f>
        <v>1265.3534400000001</v>
      </c>
      <c r="F180" s="28">
        <f>F177</f>
        <v>99.722125938187034</v>
      </c>
    </row>
    <row r="181" spans="1:6" ht="32.25" customHeight="1" x14ac:dyDescent="0.25">
      <c r="A181" s="257" t="s">
        <v>337</v>
      </c>
      <c r="B181" s="267" t="s">
        <v>338</v>
      </c>
      <c r="C181" s="45" t="s">
        <v>5</v>
      </c>
      <c r="D181" s="46">
        <v>0</v>
      </c>
      <c r="E181" s="46">
        <v>0</v>
      </c>
      <c r="F181" s="86">
        <v>0</v>
      </c>
    </row>
    <row r="182" spans="1:6" ht="35.25" customHeight="1" x14ac:dyDescent="0.25">
      <c r="A182" s="258"/>
      <c r="B182" s="268"/>
      <c r="C182" s="30" t="s">
        <v>7</v>
      </c>
      <c r="D182" s="31">
        <v>0</v>
      </c>
      <c r="E182" s="31">
        <v>0</v>
      </c>
      <c r="F182" s="59">
        <v>0</v>
      </c>
    </row>
    <row r="183" spans="1:6" ht="42" customHeight="1" x14ac:dyDescent="0.25">
      <c r="A183" s="258"/>
      <c r="B183" s="268"/>
      <c r="C183" s="30" t="s">
        <v>8</v>
      </c>
      <c r="D183" s="31">
        <v>47.350999999999999</v>
      </c>
      <c r="E183" s="31">
        <v>47.350999999999999</v>
      </c>
      <c r="F183" s="59">
        <v>0</v>
      </c>
    </row>
    <row r="184" spans="1:6" ht="16.5" thickBot="1" x14ac:dyDescent="0.3">
      <c r="A184" s="259"/>
      <c r="B184" s="269"/>
      <c r="C184" s="49" t="s">
        <v>6</v>
      </c>
      <c r="D184" s="50">
        <v>0</v>
      </c>
      <c r="E184" s="50">
        <v>0</v>
      </c>
      <c r="F184" s="68">
        <v>0</v>
      </c>
    </row>
    <row r="185" spans="1:6" ht="16.5" thickBot="1" x14ac:dyDescent="0.3">
      <c r="A185" s="90"/>
      <c r="B185" s="25" t="s">
        <v>81</v>
      </c>
      <c r="C185" s="38"/>
      <c r="D185" s="27">
        <f>SUM(D181:D184)</f>
        <v>47.350999999999999</v>
      </c>
      <c r="E185" s="27">
        <f>SUM(E181:E184)</f>
        <v>47.350999999999999</v>
      </c>
      <c r="F185" s="42">
        <f>SUM(F181:F184)</f>
        <v>0</v>
      </c>
    </row>
    <row r="186" spans="1:6" ht="25.5" x14ac:dyDescent="0.25">
      <c r="A186" s="265" t="s">
        <v>36</v>
      </c>
      <c r="B186" s="262" t="s">
        <v>96</v>
      </c>
      <c r="C186" s="82" t="s">
        <v>5</v>
      </c>
      <c r="D186" s="4">
        <v>0</v>
      </c>
      <c r="E186" s="4">
        <v>0</v>
      </c>
      <c r="F186" s="6">
        <v>0</v>
      </c>
    </row>
    <row r="187" spans="1:6" ht="25.5" x14ac:dyDescent="0.25">
      <c r="A187" s="265"/>
      <c r="B187" s="262"/>
      <c r="C187" s="17" t="s">
        <v>7</v>
      </c>
      <c r="D187" s="20">
        <f>D192+D197+D202+D207+D212+D217</f>
        <v>39316</v>
      </c>
      <c r="E187" s="20">
        <f>E192+E197+E202+E207+E212+E217</f>
        <v>35543.710279999999</v>
      </c>
      <c r="F187" s="19">
        <f>E187/D187*100</f>
        <v>90.405204700376444</v>
      </c>
    </row>
    <row r="188" spans="1:6" ht="38.25" x14ac:dyDescent="0.25">
      <c r="A188" s="265"/>
      <c r="B188" s="262"/>
      <c r="C188" s="17" t="s">
        <v>8</v>
      </c>
      <c r="D188" s="20">
        <f>D193+D198+D203+D208+D213+D218</f>
        <v>194892.28191000002</v>
      </c>
      <c r="E188" s="20">
        <f>E193+E198+E203+E208+E213+E218</f>
        <v>191421.08321000001</v>
      </c>
      <c r="F188" s="19">
        <f>E188/D188*100</f>
        <v>98.218914229962692</v>
      </c>
    </row>
    <row r="189" spans="1:6" ht="16.5" thickBot="1" x14ac:dyDescent="0.3">
      <c r="A189" s="266"/>
      <c r="B189" s="263"/>
      <c r="C189" s="21" t="s">
        <v>6</v>
      </c>
      <c r="D189" s="50">
        <v>0</v>
      </c>
      <c r="E189" s="50">
        <v>0</v>
      </c>
      <c r="F189" s="51">
        <v>0</v>
      </c>
    </row>
    <row r="190" spans="1:6" ht="16.5" thickBot="1" x14ac:dyDescent="0.3">
      <c r="A190" s="24"/>
      <c r="B190" s="25" t="s">
        <v>79</v>
      </c>
      <c r="C190" s="26"/>
      <c r="D190" s="91">
        <f>D187+D188</f>
        <v>234208.28191000002</v>
      </c>
      <c r="E190" s="91">
        <f>E188+E187</f>
        <v>226964.79349000001</v>
      </c>
      <c r="F190" s="92">
        <f>E190/D190*100</f>
        <v>96.907244969764349</v>
      </c>
    </row>
    <row r="191" spans="1:6" ht="25.5" x14ac:dyDescent="0.25">
      <c r="A191" s="258" t="s">
        <v>37</v>
      </c>
      <c r="B191" s="167" t="s">
        <v>39</v>
      </c>
      <c r="C191" s="29" t="s">
        <v>5</v>
      </c>
      <c r="D191" s="4">
        <v>0</v>
      </c>
      <c r="E191" s="4">
        <v>0</v>
      </c>
      <c r="F191" s="6">
        <v>0</v>
      </c>
    </row>
    <row r="192" spans="1:6" ht="25.5" x14ac:dyDescent="0.25">
      <c r="A192" s="258"/>
      <c r="B192" s="167"/>
      <c r="C192" s="30" t="s">
        <v>7</v>
      </c>
      <c r="D192" s="31">
        <v>39316</v>
      </c>
      <c r="E192" s="31">
        <v>35543.710279999999</v>
      </c>
      <c r="F192" s="32">
        <f>E192/D192*100</f>
        <v>90.405204700376444</v>
      </c>
    </row>
    <row r="193" spans="1:6" ht="38.25" x14ac:dyDescent="0.25">
      <c r="A193" s="258"/>
      <c r="B193" s="33"/>
      <c r="C193" s="30" t="s">
        <v>8</v>
      </c>
      <c r="D193" s="31">
        <v>118067.9086</v>
      </c>
      <c r="E193" s="31">
        <v>114624.53346999999</v>
      </c>
      <c r="F193" s="32">
        <f>E193/D193*100</f>
        <v>97.083563882150443</v>
      </c>
    </row>
    <row r="194" spans="1:6" ht="16.5" thickBot="1" x14ac:dyDescent="0.3">
      <c r="A194" s="258"/>
      <c r="B194" s="33"/>
      <c r="C194" s="34" t="s">
        <v>6</v>
      </c>
      <c r="D194" s="35">
        <v>0</v>
      </c>
      <c r="E194" s="35">
        <v>0</v>
      </c>
      <c r="F194" s="36">
        <v>0</v>
      </c>
    </row>
    <row r="195" spans="1:6" ht="16.5" thickBot="1" x14ac:dyDescent="0.3">
      <c r="A195" s="37"/>
      <c r="B195" s="25" t="s">
        <v>81</v>
      </c>
      <c r="C195" s="38"/>
      <c r="D195" s="27">
        <f>SUM(D191:D194)</f>
        <v>157383.9086</v>
      </c>
      <c r="E195" s="27">
        <f>SUM(E191:E194)</f>
        <v>150168.24374999999</v>
      </c>
      <c r="F195" s="28">
        <f>E195/D195*100</f>
        <v>95.415246123834024</v>
      </c>
    </row>
    <row r="196" spans="1:6" ht="45" x14ac:dyDescent="0.25">
      <c r="A196" s="257" t="s">
        <v>38</v>
      </c>
      <c r="B196" s="39" t="s">
        <v>324</v>
      </c>
      <c r="C196" s="29" t="s">
        <v>5</v>
      </c>
      <c r="D196" s="4">
        <v>0</v>
      </c>
      <c r="E196" s="4">
        <v>0</v>
      </c>
      <c r="F196" s="6">
        <v>0</v>
      </c>
    </row>
    <row r="197" spans="1:6" ht="25.5" x14ac:dyDescent="0.25">
      <c r="A197" s="258"/>
      <c r="B197" s="33"/>
      <c r="C197" s="30" t="s">
        <v>7</v>
      </c>
      <c r="D197" s="4">
        <v>0</v>
      </c>
      <c r="E197" s="4">
        <v>0</v>
      </c>
      <c r="F197" s="6">
        <v>0</v>
      </c>
    </row>
    <row r="198" spans="1:6" ht="38.25" x14ac:dyDescent="0.25">
      <c r="A198" s="258"/>
      <c r="B198" s="33"/>
      <c r="C198" s="30" t="s">
        <v>8</v>
      </c>
      <c r="D198" s="31">
        <v>3.9449999999999998</v>
      </c>
      <c r="E198" s="31">
        <v>3.9449999999999998</v>
      </c>
      <c r="F198" s="32">
        <f>E198/D198*100</f>
        <v>100</v>
      </c>
    </row>
    <row r="199" spans="1:6" ht="16.5" thickBot="1" x14ac:dyDescent="0.3">
      <c r="A199" s="259"/>
      <c r="B199" s="41"/>
      <c r="C199" s="34" t="s">
        <v>6</v>
      </c>
      <c r="D199" s="35">
        <v>0</v>
      </c>
      <c r="E199" s="35">
        <v>0</v>
      </c>
      <c r="F199" s="36">
        <v>0</v>
      </c>
    </row>
    <row r="200" spans="1:6" ht="16.5" thickBot="1" x14ac:dyDescent="0.3">
      <c r="A200" s="37"/>
      <c r="B200" s="25" t="s">
        <v>81</v>
      </c>
      <c r="C200" s="38"/>
      <c r="D200" s="27">
        <f>SUM(D196:D199)</f>
        <v>3.9449999999999998</v>
      </c>
      <c r="E200" s="27">
        <f>SUM(E196:E199)</f>
        <v>3.9449999999999998</v>
      </c>
      <c r="F200" s="28">
        <f>E200/D200*100</f>
        <v>100</v>
      </c>
    </row>
    <row r="201" spans="1:6" ht="45" x14ac:dyDescent="0.25">
      <c r="A201" s="257" t="s">
        <v>50</v>
      </c>
      <c r="B201" s="39" t="s">
        <v>325</v>
      </c>
      <c r="C201" s="29" t="s">
        <v>5</v>
      </c>
      <c r="D201" s="4">
        <v>0</v>
      </c>
      <c r="E201" s="4">
        <v>0</v>
      </c>
      <c r="F201" s="6">
        <v>0</v>
      </c>
    </row>
    <row r="202" spans="1:6" ht="25.5" x14ac:dyDescent="0.25">
      <c r="A202" s="258"/>
      <c r="B202" s="33"/>
      <c r="C202" s="30" t="s">
        <v>7</v>
      </c>
      <c r="D202" s="4">
        <v>0</v>
      </c>
      <c r="E202" s="4">
        <v>0</v>
      </c>
      <c r="F202" s="6">
        <v>0</v>
      </c>
    </row>
    <row r="203" spans="1:6" ht="38.25" x14ac:dyDescent="0.25">
      <c r="A203" s="258"/>
      <c r="B203" s="33"/>
      <c r="C203" s="30" t="s">
        <v>8</v>
      </c>
      <c r="D203" s="31">
        <v>10118.516180000001</v>
      </c>
      <c r="E203" s="31">
        <v>10118.118549999999</v>
      </c>
      <c r="F203" s="32">
        <f>E203/D203*100</f>
        <v>99.996070273615928</v>
      </c>
    </row>
    <row r="204" spans="1:6" ht="16.5" thickBot="1" x14ac:dyDescent="0.3">
      <c r="A204" s="259"/>
      <c r="B204" s="41"/>
      <c r="C204" s="34" t="s">
        <v>6</v>
      </c>
      <c r="D204" s="4">
        <v>0</v>
      </c>
      <c r="E204" s="4">
        <v>0</v>
      </c>
      <c r="F204" s="6">
        <v>0</v>
      </c>
    </row>
    <row r="205" spans="1:6" ht="16.5" thickBot="1" x14ac:dyDescent="0.3">
      <c r="A205" s="37"/>
      <c r="B205" s="25" t="s">
        <v>81</v>
      </c>
      <c r="C205" s="38"/>
      <c r="D205" s="27">
        <f>SUM(D201:D204)</f>
        <v>10118.516180000001</v>
      </c>
      <c r="E205" s="27">
        <f>SUM(E201:E204)</f>
        <v>10118.118549999999</v>
      </c>
      <c r="F205" s="28">
        <f>E205/D205*100</f>
        <v>99.996070273615928</v>
      </c>
    </row>
    <row r="206" spans="1:6" ht="45" x14ac:dyDescent="0.25">
      <c r="A206" s="257" t="s">
        <v>51</v>
      </c>
      <c r="B206" s="39" t="s">
        <v>326</v>
      </c>
      <c r="C206" s="29" t="s">
        <v>5</v>
      </c>
      <c r="D206" s="4">
        <v>0</v>
      </c>
      <c r="E206" s="4">
        <v>0</v>
      </c>
      <c r="F206" s="6">
        <v>0</v>
      </c>
    </row>
    <row r="207" spans="1:6" ht="25.5" x14ac:dyDescent="0.25">
      <c r="A207" s="258"/>
      <c r="B207" s="33"/>
      <c r="C207" s="30" t="s">
        <v>7</v>
      </c>
      <c r="D207" s="4">
        <v>0</v>
      </c>
      <c r="E207" s="4">
        <v>0</v>
      </c>
      <c r="F207" s="6">
        <v>0</v>
      </c>
    </row>
    <row r="208" spans="1:6" ht="38.25" x14ac:dyDescent="0.25">
      <c r="A208" s="258"/>
      <c r="B208" s="33"/>
      <c r="C208" s="30" t="s">
        <v>8</v>
      </c>
      <c r="D208" s="31">
        <v>9019.2570300000007</v>
      </c>
      <c r="E208" s="31">
        <v>9019.2570300000007</v>
      </c>
      <c r="F208" s="32">
        <f>E208/D208*100</f>
        <v>100</v>
      </c>
    </row>
    <row r="209" spans="1:6" ht="16.5" thickBot="1" x14ac:dyDescent="0.3">
      <c r="A209" s="259"/>
      <c r="B209" s="41"/>
      <c r="C209" s="34" t="s">
        <v>6</v>
      </c>
      <c r="D209" s="4">
        <v>0</v>
      </c>
      <c r="E209" s="4">
        <v>0</v>
      </c>
      <c r="F209" s="6">
        <v>0</v>
      </c>
    </row>
    <row r="210" spans="1:6" ht="16.5" thickBot="1" x14ac:dyDescent="0.3">
      <c r="A210" s="37"/>
      <c r="B210" s="25" t="s">
        <v>81</v>
      </c>
      <c r="C210" s="38"/>
      <c r="D210" s="27">
        <f>SUM(D206:D209)</f>
        <v>9019.2570300000007</v>
      </c>
      <c r="E210" s="27">
        <f>SUM(E206:E209)</f>
        <v>9019.2570300000007</v>
      </c>
      <c r="F210" s="28">
        <f>E210/D210*100</f>
        <v>100</v>
      </c>
    </row>
    <row r="211" spans="1:6" ht="47.25" customHeight="1" x14ac:dyDescent="0.25">
      <c r="A211" s="257" t="s">
        <v>52</v>
      </c>
      <c r="B211" s="39" t="s">
        <v>327</v>
      </c>
      <c r="C211" s="29" t="s">
        <v>5</v>
      </c>
      <c r="D211" s="31">
        <v>0</v>
      </c>
      <c r="E211" s="31">
        <v>0</v>
      </c>
      <c r="F211" s="32">
        <v>0</v>
      </c>
    </row>
    <row r="212" spans="1:6" ht="25.5" x14ac:dyDescent="0.25">
      <c r="A212" s="277"/>
      <c r="B212" s="33"/>
      <c r="C212" s="30" t="s">
        <v>7</v>
      </c>
      <c r="D212" s="31">
        <v>0</v>
      </c>
      <c r="E212" s="31">
        <v>0</v>
      </c>
      <c r="F212" s="32">
        <v>0</v>
      </c>
    </row>
    <row r="213" spans="1:6" ht="38.25" x14ac:dyDescent="0.25">
      <c r="A213" s="277"/>
      <c r="B213" s="33"/>
      <c r="C213" s="30" t="s">
        <v>8</v>
      </c>
      <c r="D213" s="31">
        <v>4503.3962000000001</v>
      </c>
      <c r="E213" s="31">
        <v>4480.8628699999999</v>
      </c>
      <c r="F213" s="32">
        <f>E213/D213*100</f>
        <v>99.499636962877034</v>
      </c>
    </row>
    <row r="214" spans="1:6" ht="16.5" thickBot="1" x14ac:dyDescent="0.3">
      <c r="A214" s="278"/>
      <c r="B214" s="33"/>
      <c r="C214" s="34" t="s">
        <v>6</v>
      </c>
      <c r="D214" s="35">
        <v>0</v>
      </c>
      <c r="E214" s="35">
        <v>0</v>
      </c>
      <c r="F214" s="36">
        <v>0</v>
      </c>
    </row>
    <row r="215" spans="1:6" ht="16.5" thickBot="1" x14ac:dyDescent="0.3">
      <c r="A215" s="93"/>
      <c r="B215" s="94" t="s">
        <v>81</v>
      </c>
      <c r="C215" s="95"/>
      <c r="D215" s="27">
        <f>SUM(D211:D214)</f>
        <v>4503.3962000000001</v>
      </c>
      <c r="E215" s="27">
        <f>E213</f>
        <v>4480.8628699999999</v>
      </c>
      <c r="F215" s="28">
        <f>E215/D215*100</f>
        <v>99.499636962877034</v>
      </c>
    </row>
    <row r="216" spans="1:6" ht="25.5" x14ac:dyDescent="0.25">
      <c r="A216" s="257" t="s">
        <v>153</v>
      </c>
      <c r="B216" s="96" t="s">
        <v>23</v>
      </c>
      <c r="C216" s="29" t="s">
        <v>5</v>
      </c>
      <c r="D216" s="74">
        <v>0</v>
      </c>
      <c r="E216" s="74">
        <v>0</v>
      </c>
      <c r="F216" s="32">
        <v>0</v>
      </c>
    </row>
    <row r="217" spans="1:6" ht="25.5" x14ac:dyDescent="0.25">
      <c r="A217" s="277"/>
      <c r="B217" s="33"/>
      <c r="C217" s="30" t="s">
        <v>7</v>
      </c>
      <c r="D217" s="35">
        <v>0</v>
      </c>
      <c r="E217" s="35">
        <v>0</v>
      </c>
      <c r="F217" s="32">
        <v>0</v>
      </c>
    </row>
    <row r="218" spans="1:6" ht="38.25" x14ac:dyDescent="0.25">
      <c r="A218" s="277"/>
      <c r="B218" s="33"/>
      <c r="C218" s="30" t="s">
        <v>8</v>
      </c>
      <c r="D218" s="35">
        <v>53179.258900000001</v>
      </c>
      <c r="E218" s="35">
        <v>53174.366289999998</v>
      </c>
      <c r="F218" s="32">
        <f>E218/D218*100</f>
        <v>99.990799777768231</v>
      </c>
    </row>
    <row r="219" spans="1:6" ht="16.5" thickBot="1" x14ac:dyDescent="0.3">
      <c r="A219" s="278"/>
      <c r="B219" s="41"/>
      <c r="C219" s="34" t="s">
        <v>6</v>
      </c>
      <c r="D219" s="35">
        <v>0</v>
      </c>
      <c r="E219" s="35">
        <v>0</v>
      </c>
      <c r="F219" s="36">
        <v>0</v>
      </c>
    </row>
    <row r="220" spans="1:6" ht="16.5" thickBot="1" x14ac:dyDescent="0.3">
      <c r="A220" s="37"/>
      <c r="B220" s="25" t="s">
        <v>81</v>
      </c>
      <c r="C220" s="38"/>
      <c r="D220" s="27">
        <f>D216+D217+D218+D219</f>
        <v>53179.258900000001</v>
      </c>
      <c r="E220" s="27">
        <f>E218</f>
        <v>53174.366289999998</v>
      </c>
      <c r="F220" s="28">
        <f t="shared" ref="F220:F225" si="8">E220/D220*100</f>
        <v>99.990799777768231</v>
      </c>
    </row>
    <row r="221" spans="1:6" ht="25.5" x14ac:dyDescent="0.25">
      <c r="A221" s="264" t="s">
        <v>40</v>
      </c>
      <c r="B221" s="261" t="s">
        <v>41</v>
      </c>
      <c r="C221" s="14" t="s">
        <v>5</v>
      </c>
      <c r="D221" s="31">
        <f>D226+D231+D236+D241+D246</f>
        <v>18629.18</v>
      </c>
      <c r="E221" s="31">
        <f>E226+E231+E236+E241+E246</f>
        <v>18628.558539999998</v>
      </c>
      <c r="F221" s="32">
        <f>E221/D221*100</f>
        <v>99.996664050698953</v>
      </c>
    </row>
    <row r="222" spans="1:6" ht="25.5" x14ac:dyDescent="0.25">
      <c r="A222" s="265"/>
      <c r="B222" s="262"/>
      <c r="C222" s="17" t="s">
        <v>7</v>
      </c>
      <c r="D222" s="31">
        <f>D227+D232+D237+D242+D252+D247</f>
        <v>217343.22</v>
      </c>
      <c r="E222" s="31">
        <f>E227+E232+E237+E242+E252+E247</f>
        <v>215934.87601000001</v>
      </c>
      <c r="F222" s="32">
        <f>E222/D222*100</f>
        <v>99.352018438854458</v>
      </c>
    </row>
    <row r="223" spans="1:6" ht="38.25" x14ac:dyDescent="0.25">
      <c r="A223" s="265"/>
      <c r="B223" s="262"/>
      <c r="C223" s="17" t="s">
        <v>8</v>
      </c>
      <c r="D223" s="31">
        <f>D228+D233+D238+D243+D253+D248</f>
        <v>2624.6</v>
      </c>
      <c r="E223" s="31">
        <f>E228+E233+E238+E243+E253+E248</f>
        <v>2624.5736700000002</v>
      </c>
      <c r="F223" s="32">
        <f>E223/D223*100</f>
        <v>99.998996799512312</v>
      </c>
    </row>
    <row r="224" spans="1:6" ht="16.5" thickBot="1" x14ac:dyDescent="0.3">
      <c r="A224" s="266"/>
      <c r="B224" s="263"/>
      <c r="C224" s="21" t="s">
        <v>6</v>
      </c>
      <c r="D224" s="31">
        <f>D229+D234+D239+D244+D249</f>
        <v>11631.02</v>
      </c>
      <c r="E224" s="31">
        <f>E229+E234+E239+E244+E249</f>
        <v>7169.0033000000003</v>
      </c>
      <c r="F224" s="32">
        <f>E224/D224*100</f>
        <v>61.636926941919114</v>
      </c>
    </row>
    <row r="225" spans="1:6" ht="16.5" thickBot="1" x14ac:dyDescent="0.3">
      <c r="A225" s="24"/>
      <c r="B225" s="25" t="s">
        <v>79</v>
      </c>
      <c r="C225" s="26"/>
      <c r="D225" s="27">
        <f>SUM(D221:D224)</f>
        <v>250228.02</v>
      </c>
      <c r="E225" s="80">
        <f>SUM(E221:E224)</f>
        <v>244357.01152000003</v>
      </c>
      <c r="F225" s="81">
        <f t="shared" si="8"/>
        <v>97.653736587932897</v>
      </c>
    </row>
    <row r="226" spans="1:6" ht="25.5" x14ac:dyDescent="0.25">
      <c r="A226" s="258" t="s">
        <v>42</v>
      </c>
      <c r="B226" s="167" t="s">
        <v>151</v>
      </c>
      <c r="C226" s="29" t="s">
        <v>5</v>
      </c>
      <c r="D226" s="4">
        <v>0</v>
      </c>
      <c r="E226" s="4">
        <v>0</v>
      </c>
      <c r="F226" s="6">
        <v>0</v>
      </c>
    </row>
    <row r="227" spans="1:6" ht="25.5" x14ac:dyDescent="0.25">
      <c r="A227" s="258"/>
      <c r="B227" s="167"/>
      <c r="C227" s="30" t="s">
        <v>7</v>
      </c>
      <c r="D227" s="31">
        <v>498</v>
      </c>
      <c r="E227" s="31">
        <v>458.32607000000002</v>
      </c>
      <c r="F227" s="32">
        <f>E227/D227*100</f>
        <v>92.033347389558244</v>
      </c>
    </row>
    <row r="228" spans="1:6" ht="38.25" x14ac:dyDescent="0.25">
      <c r="A228" s="258"/>
      <c r="B228" s="33"/>
      <c r="C228" s="30" t="s">
        <v>8</v>
      </c>
      <c r="D228" s="31">
        <v>0</v>
      </c>
      <c r="E228" s="31">
        <v>0</v>
      </c>
      <c r="F228" s="32">
        <v>0</v>
      </c>
    </row>
    <row r="229" spans="1:6" ht="16.5" thickBot="1" x14ac:dyDescent="0.3">
      <c r="A229" s="258"/>
      <c r="B229" s="33"/>
      <c r="C229" s="34" t="s">
        <v>6</v>
      </c>
      <c r="D229" s="35">
        <v>0</v>
      </c>
      <c r="E229" s="35">
        <v>0</v>
      </c>
      <c r="F229" s="36">
        <v>0</v>
      </c>
    </row>
    <row r="230" spans="1:6" ht="16.5" thickBot="1" x14ac:dyDescent="0.3">
      <c r="A230" s="37"/>
      <c r="B230" s="25" t="s">
        <v>81</v>
      </c>
      <c r="C230" s="38"/>
      <c r="D230" s="27">
        <f>SUM(D226:D229)</f>
        <v>498</v>
      </c>
      <c r="E230" s="80">
        <f>SUM(E226:E229)</f>
        <v>458.32607000000002</v>
      </c>
      <c r="F230" s="42">
        <f t="shared" ref="F230:F235" si="9">E230/D230*100</f>
        <v>92.033347389558244</v>
      </c>
    </row>
    <row r="231" spans="1:6" ht="25.5" x14ac:dyDescent="0.25">
      <c r="A231" s="257" t="s">
        <v>43</v>
      </c>
      <c r="B231" s="39" t="s">
        <v>47</v>
      </c>
      <c r="C231" s="29" t="s">
        <v>5</v>
      </c>
      <c r="D231" s="31">
        <v>1013.8</v>
      </c>
      <c r="E231" s="31">
        <v>1013.70786</v>
      </c>
      <c r="F231" s="6">
        <f t="shared" si="9"/>
        <v>99.990911422371269</v>
      </c>
    </row>
    <row r="232" spans="1:6" ht="25.5" x14ac:dyDescent="0.25">
      <c r="A232" s="258"/>
      <c r="B232" s="33"/>
      <c r="C232" s="30" t="s">
        <v>7</v>
      </c>
      <c r="D232" s="31">
        <v>2624.6</v>
      </c>
      <c r="E232" s="31">
        <v>2624.5736700000002</v>
      </c>
      <c r="F232" s="32">
        <f t="shared" si="9"/>
        <v>99.998996799512312</v>
      </c>
    </row>
    <row r="233" spans="1:6" ht="38.25" x14ac:dyDescent="0.25">
      <c r="A233" s="258"/>
      <c r="B233" s="33"/>
      <c r="C233" s="30" t="s">
        <v>8</v>
      </c>
      <c r="D233" s="31">
        <v>2624.6</v>
      </c>
      <c r="E233" s="31">
        <v>2624.5736700000002</v>
      </c>
      <c r="F233" s="32">
        <f t="shared" si="9"/>
        <v>99.998996799512312</v>
      </c>
    </row>
    <row r="234" spans="1:6" ht="16.5" thickBot="1" x14ac:dyDescent="0.3">
      <c r="A234" s="259"/>
      <c r="B234" s="41"/>
      <c r="C234" s="34" t="s">
        <v>6</v>
      </c>
      <c r="D234" s="31">
        <v>11631.02</v>
      </c>
      <c r="E234" s="31">
        <v>7169.0033000000003</v>
      </c>
      <c r="F234" s="32">
        <f t="shared" si="9"/>
        <v>61.636926941919114</v>
      </c>
    </row>
    <row r="235" spans="1:6" ht="16.5" thickBot="1" x14ac:dyDescent="0.3">
      <c r="A235" s="37"/>
      <c r="B235" s="25" t="s">
        <v>81</v>
      </c>
      <c r="C235" s="38"/>
      <c r="D235" s="27">
        <f>SUM(D231:D234)</f>
        <v>17894.02</v>
      </c>
      <c r="E235" s="27">
        <f>SUM(E231:E234)</f>
        <v>13431.8585</v>
      </c>
      <c r="F235" s="28">
        <f t="shared" si="9"/>
        <v>75.063392686495263</v>
      </c>
    </row>
    <row r="236" spans="1:6" ht="45" x14ac:dyDescent="0.25">
      <c r="A236" s="257" t="s">
        <v>44</v>
      </c>
      <c r="B236" s="97" t="s">
        <v>53</v>
      </c>
      <c r="C236" s="29" t="s">
        <v>5</v>
      </c>
      <c r="D236" s="31">
        <v>17615.38</v>
      </c>
      <c r="E236" s="31">
        <v>17614.85068</v>
      </c>
      <c r="F236" s="32">
        <v>0</v>
      </c>
    </row>
    <row r="237" spans="1:6" ht="25.5" x14ac:dyDescent="0.25">
      <c r="A237" s="258"/>
      <c r="B237" s="33"/>
      <c r="C237" s="30" t="s">
        <v>7</v>
      </c>
      <c r="D237" s="31">
        <v>214220.62</v>
      </c>
      <c r="E237" s="31">
        <v>212851.97627000001</v>
      </c>
      <c r="F237" s="32">
        <f>E237/D237*100</f>
        <v>99.361105513558883</v>
      </c>
    </row>
    <row r="238" spans="1:6" ht="38.25" x14ac:dyDescent="0.25">
      <c r="A238" s="258"/>
      <c r="B238" s="33"/>
      <c r="C238" s="30" t="s">
        <v>8</v>
      </c>
      <c r="D238" s="98">
        <v>0</v>
      </c>
      <c r="E238" s="98">
        <v>0</v>
      </c>
      <c r="F238" s="32">
        <v>0</v>
      </c>
    </row>
    <row r="239" spans="1:6" ht="16.5" thickBot="1" x14ac:dyDescent="0.3">
      <c r="A239" s="259"/>
      <c r="B239" s="41"/>
      <c r="C239" s="34" t="s">
        <v>6</v>
      </c>
      <c r="D239" s="31">
        <v>0</v>
      </c>
      <c r="E239" s="31">
        <v>0</v>
      </c>
      <c r="F239" s="32">
        <v>0</v>
      </c>
    </row>
    <row r="240" spans="1:6" ht="16.5" thickBot="1" x14ac:dyDescent="0.3">
      <c r="A240" s="37"/>
      <c r="B240" s="25" t="s">
        <v>81</v>
      </c>
      <c r="C240" s="38"/>
      <c r="D240" s="27">
        <f>SUM(D236:D239)</f>
        <v>231836</v>
      </c>
      <c r="E240" s="80">
        <f>SUM(E236:E239)</f>
        <v>230466.82695000002</v>
      </c>
      <c r="F240" s="42">
        <f>E240/D240*100</f>
        <v>99.409421724839987</v>
      </c>
    </row>
    <row r="241" spans="1:6" ht="25.5" x14ac:dyDescent="0.25">
      <c r="A241" s="257" t="s">
        <v>45</v>
      </c>
      <c r="B241" s="39" t="s">
        <v>54</v>
      </c>
      <c r="C241" s="29" t="s">
        <v>5</v>
      </c>
      <c r="D241" s="31">
        <v>0</v>
      </c>
      <c r="E241" s="31">
        <v>0</v>
      </c>
      <c r="F241" s="32">
        <v>0</v>
      </c>
    </row>
    <row r="242" spans="1:6" ht="25.5" x14ac:dyDescent="0.25">
      <c r="A242" s="258"/>
      <c r="B242" s="33"/>
      <c r="C242" s="30" t="s">
        <v>7</v>
      </c>
      <c r="D242" s="31">
        <v>0</v>
      </c>
      <c r="E242" s="31">
        <v>0</v>
      </c>
      <c r="F242" s="32">
        <v>0</v>
      </c>
    </row>
    <row r="243" spans="1:6" ht="38.25" x14ac:dyDescent="0.25">
      <c r="A243" s="258"/>
      <c r="B243" s="33"/>
      <c r="C243" s="30" t="s">
        <v>8</v>
      </c>
      <c r="D243" s="31">
        <v>0</v>
      </c>
      <c r="E243" s="31">
        <v>0</v>
      </c>
      <c r="F243" s="32">
        <v>0</v>
      </c>
    </row>
    <row r="244" spans="1:6" ht="16.5" thickBot="1" x14ac:dyDescent="0.3">
      <c r="A244" s="259"/>
      <c r="B244" s="41"/>
      <c r="C244" s="34" t="s">
        <v>6</v>
      </c>
      <c r="D244" s="31">
        <v>0</v>
      </c>
      <c r="E244" s="31">
        <v>0</v>
      </c>
      <c r="F244" s="32">
        <v>0</v>
      </c>
    </row>
    <row r="245" spans="1:6" ht="16.5" thickBot="1" x14ac:dyDescent="0.3">
      <c r="A245" s="37"/>
      <c r="B245" s="25" t="s">
        <v>81</v>
      </c>
      <c r="C245" s="38"/>
      <c r="D245" s="27">
        <f>SUM(D241:D244)</f>
        <v>0</v>
      </c>
      <c r="E245" s="27">
        <f>SUM(E241:E244)</f>
        <v>0</v>
      </c>
      <c r="F245" s="28">
        <v>0</v>
      </c>
    </row>
    <row r="246" spans="1:6" ht="30" x14ac:dyDescent="0.25">
      <c r="A246" s="258" t="s">
        <v>46</v>
      </c>
      <c r="B246" s="97" t="s">
        <v>238</v>
      </c>
      <c r="C246" s="29" t="s">
        <v>5</v>
      </c>
      <c r="D246" s="31">
        <v>0</v>
      </c>
      <c r="E246" s="31">
        <v>0</v>
      </c>
      <c r="F246" s="65">
        <v>0</v>
      </c>
    </row>
    <row r="247" spans="1:6" ht="25.5" x14ac:dyDescent="0.25">
      <c r="A247" s="258"/>
      <c r="B247" s="33"/>
      <c r="C247" s="30" t="s">
        <v>7</v>
      </c>
      <c r="D247" s="31">
        <v>0</v>
      </c>
      <c r="E247" s="31">
        <v>0</v>
      </c>
      <c r="F247" s="32">
        <v>0</v>
      </c>
    </row>
    <row r="248" spans="1:6" ht="38.25" x14ac:dyDescent="0.25">
      <c r="A248" s="258"/>
      <c r="B248" s="33"/>
      <c r="C248" s="30" t="s">
        <v>8</v>
      </c>
      <c r="D248" s="31">
        <v>0</v>
      </c>
      <c r="E248" s="31">
        <v>0</v>
      </c>
      <c r="F248" s="32">
        <v>0</v>
      </c>
    </row>
    <row r="249" spans="1:6" ht="16.5" thickBot="1" x14ac:dyDescent="0.3">
      <c r="A249" s="259"/>
      <c r="B249" s="41"/>
      <c r="C249" s="34" t="s">
        <v>6</v>
      </c>
      <c r="D249" s="31">
        <v>0</v>
      </c>
      <c r="E249" s="31">
        <v>0</v>
      </c>
      <c r="F249" s="32">
        <v>0</v>
      </c>
    </row>
    <row r="250" spans="1:6" ht="16.5" thickBot="1" x14ac:dyDescent="0.3">
      <c r="A250" s="63"/>
      <c r="B250" s="151" t="s">
        <v>81</v>
      </c>
      <c r="C250" s="99"/>
      <c r="D250" s="27">
        <f>SUM(D246:D249)</f>
        <v>0</v>
      </c>
      <c r="E250" s="27">
        <f>SUM(E246:E249)</f>
        <v>0</v>
      </c>
      <c r="F250" s="28">
        <v>0</v>
      </c>
    </row>
    <row r="251" spans="1:6" ht="30" x14ac:dyDescent="0.25">
      <c r="A251" s="168"/>
      <c r="B251" s="140" t="s">
        <v>144</v>
      </c>
      <c r="C251" s="45" t="s">
        <v>5</v>
      </c>
      <c r="D251" s="46">
        <v>0</v>
      </c>
      <c r="E251" s="46">
        <v>0</v>
      </c>
      <c r="F251" s="86">
        <v>0</v>
      </c>
    </row>
    <row r="252" spans="1:6" ht="25.5" x14ac:dyDescent="0.25">
      <c r="A252" s="168" t="s">
        <v>164</v>
      </c>
      <c r="B252" s="136"/>
      <c r="C252" s="30" t="s">
        <v>7</v>
      </c>
      <c r="D252" s="31">
        <v>0</v>
      </c>
      <c r="E252" s="31">
        <v>0</v>
      </c>
      <c r="F252" s="59">
        <v>0</v>
      </c>
    </row>
    <row r="253" spans="1:6" ht="38.25" x14ac:dyDescent="0.25">
      <c r="A253" s="168"/>
      <c r="B253" s="66"/>
      <c r="C253" s="30" t="s">
        <v>8</v>
      </c>
      <c r="D253" s="31">
        <v>0</v>
      </c>
      <c r="E253" s="31">
        <v>0</v>
      </c>
      <c r="F253" s="59">
        <v>0</v>
      </c>
    </row>
    <row r="254" spans="1:6" ht="16.5" thickBot="1" x14ac:dyDescent="0.3">
      <c r="A254" s="168"/>
      <c r="B254" s="66"/>
      <c r="C254" s="34" t="s">
        <v>6</v>
      </c>
      <c r="D254" s="35">
        <v>0</v>
      </c>
      <c r="E254" s="50">
        <v>0</v>
      </c>
      <c r="F254" s="68">
        <v>0</v>
      </c>
    </row>
    <row r="255" spans="1:6" ht="16.5" thickBot="1" x14ac:dyDescent="0.3">
      <c r="A255" s="150"/>
      <c r="B255" s="152" t="s">
        <v>81</v>
      </c>
      <c r="C255" s="153"/>
      <c r="D255" s="42">
        <f>SUM(D251:D254)</f>
        <v>0</v>
      </c>
      <c r="E255" s="154">
        <f>SUM(E251:E254)</f>
        <v>0</v>
      </c>
      <c r="F255" s="28">
        <v>0</v>
      </c>
    </row>
    <row r="256" spans="1:6" ht="25.5" x14ac:dyDescent="0.25">
      <c r="A256" s="284" t="s">
        <v>55</v>
      </c>
      <c r="B256" s="279" t="s">
        <v>407</v>
      </c>
      <c r="C256" s="149" t="s">
        <v>5</v>
      </c>
      <c r="D256" s="121">
        <f>D261+D266+D271+D276+D281+D286</f>
        <v>0</v>
      </c>
      <c r="E256" s="121">
        <f>E261+E266+E271+E276+E281+E286</f>
        <v>0</v>
      </c>
      <c r="F256" s="134">
        <v>0</v>
      </c>
    </row>
    <row r="257" spans="1:6" ht="25.5" x14ac:dyDescent="0.25">
      <c r="A257" s="284"/>
      <c r="B257" s="279"/>
      <c r="C257" s="143" t="s">
        <v>7</v>
      </c>
      <c r="D257" s="124">
        <f t="shared" ref="D257:E259" si="10">D262+D267+D272+D277+D282+D287</f>
        <v>229652.53</v>
      </c>
      <c r="E257" s="124">
        <f t="shared" si="10"/>
        <v>225489.20290999999</v>
      </c>
      <c r="F257" s="135">
        <f>E257/D257*100</f>
        <v>98.187118996685996</v>
      </c>
    </row>
    <row r="258" spans="1:6" ht="38.25" x14ac:dyDescent="0.25">
      <c r="A258" s="284"/>
      <c r="B258" s="279"/>
      <c r="C258" s="143" t="s">
        <v>8</v>
      </c>
      <c r="D258" s="124">
        <f t="shared" si="10"/>
        <v>185546.42859</v>
      </c>
      <c r="E258" s="124">
        <f t="shared" si="10"/>
        <v>184080.71322999999</v>
      </c>
      <c r="F258" s="135">
        <f>E258/D258*100</f>
        <v>99.210054663332386</v>
      </c>
    </row>
    <row r="259" spans="1:6" ht="16.5" thickBot="1" x14ac:dyDescent="0.3">
      <c r="A259" s="285"/>
      <c r="B259" s="280"/>
      <c r="C259" s="144" t="s">
        <v>6</v>
      </c>
      <c r="D259" s="124">
        <f t="shared" si="10"/>
        <v>35000</v>
      </c>
      <c r="E259" s="124">
        <f t="shared" si="10"/>
        <v>32000</v>
      </c>
      <c r="F259" s="135">
        <f>E259/D259*100</f>
        <v>91.428571428571431</v>
      </c>
    </row>
    <row r="260" spans="1:6" ht="16.5" thickBot="1" x14ac:dyDescent="0.3">
      <c r="A260" s="145"/>
      <c r="B260" s="139" t="s">
        <v>79</v>
      </c>
      <c r="C260" s="146"/>
      <c r="D260" s="130">
        <f>SUM(D256:D259)</f>
        <v>450198.95858999999</v>
      </c>
      <c r="E260" s="131">
        <f>SUM(E256:E259)</f>
        <v>441569.91613999999</v>
      </c>
      <c r="F260" s="147">
        <f>E260/D260*100</f>
        <v>98.083282449824921</v>
      </c>
    </row>
    <row r="261" spans="1:6" ht="25.5" x14ac:dyDescent="0.25">
      <c r="A261" s="281" t="s">
        <v>56</v>
      </c>
      <c r="B261" s="133" t="s">
        <v>69</v>
      </c>
      <c r="C261" s="120" t="s">
        <v>5</v>
      </c>
      <c r="D261" s="121">
        <v>0</v>
      </c>
      <c r="E261" s="121">
        <v>0</v>
      </c>
      <c r="F261" s="134">
        <v>0</v>
      </c>
    </row>
    <row r="262" spans="1:6" ht="25.5" x14ac:dyDescent="0.25">
      <c r="A262" s="282"/>
      <c r="B262" s="133"/>
      <c r="C262" s="123" t="s">
        <v>7</v>
      </c>
      <c r="D262" s="124">
        <v>0</v>
      </c>
      <c r="E262" s="124">
        <v>0</v>
      </c>
      <c r="F262" s="135">
        <v>0</v>
      </c>
    </row>
    <row r="263" spans="1:6" ht="38.25" x14ac:dyDescent="0.25">
      <c r="A263" s="282"/>
      <c r="B263" s="136"/>
      <c r="C263" s="123" t="s">
        <v>8</v>
      </c>
      <c r="D263" s="124">
        <v>25952.68115</v>
      </c>
      <c r="E263" s="124">
        <v>25952.68115</v>
      </c>
      <c r="F263" s="135">
        <f>E263/D263*100</f>
        <v>100</v>
      </c>
    </row>
    <row r="264" spans="1:6" ht="16.5" thickBot="1" x14ac:dyDescent="0.3">
      <c r="A264" s="282"/>
      <c r="B264" s="136"/>
      <c r="C264" s="125" t="s">
        <v>6</v>
      </c>
      <c r="D264" s="126">
        <v>0</v>
      </c>
      <c r="E264" s="126">
        <v>0</v>
      </c>
      <c r="F264" s="137">
        <v>0</v>
      </c>
    </row>
    <row r="265" spans="1:6" ht="16.5" thickBot="1" x14ac:dyDescent="0.3">
      <c r="A265" s="138"/>
      <c r="B265" s="139" t="s">
        <v>81</v>
      </c>
      <c r="C265" s="129"/>
      <c r="D265" s="130">
        <f>SUM(D261:D264)</f>
        <v>25952.68115</v>
      </c>
      <c r="E265" s="131">
        <f>SUM(E261:E264)</f>
        <v>25952.68115</v>
      </c>
      <c r="F265" s="132">
        <f>E265/D265*100</f>
        <v>100</v>
      </c>
    </row>
    <row r="266" spans="1:6" ht="25.5" x14ac:dyDescent="0.25">
      <c r="A266" s="281" t="s">
        <v>57</v>
      </c>
      <c r="B266" s="140" t="s">
        <v>75</v>
      </c>
      <c r="C266" s="120" t="s">
        <v>5</v>
      </c>
      <c r="D266" s="124">
        <v>0</v>
      </c>
      <c r="E266" s="124">
        <v>0</v>
      </c>
      <c r="F266" s="134">
        <v>0</v>
      </c>
    </row>
    <row r="267" spans="1:6" ht="25.5" x14ac:dyDescent="0.25">
      <c r="A267" s="282"/>
      <c r="B267" s="136"/>
      <c r="C267" s="123" t="s">
        <v>7</v>
      </c>
      <c r="D267" s="124">
        <v>0</v>
      </c>
      <c r="E267" s="124">
        <v>0</v>
      </c>
      <c r="F267" s="135">
        <v>0</v>
      </c>
    </row>
    <row r="268" spans="1:6" ht="38.25" x14ac:dyDescent="0.25">
      <c r="A268" s="282"/>
      <c r="B268" s="136"/>
      <c r="C268" s="123" t="s">
        <v>8</v>
      </c>
      <c r="D268" s="124">
        <v>0</v>
      </c>
      <c r="E268" s="124">
        <v>0</v>
      </c>
      <c r="F268" s="135">
        <v>0</v>
      </c>
    </row>
    <row r="269" spans="1:6" ht="16.5" thickBot="1" x14ac:dyDescent="0.3">
      <c r="A269" s="283"/>
      <c r="B269" s="141"/>
      <c r="C269" s="125" t="s">
        <v>6</v>
      </c>
      <c r="D269" s="126">
        <v>0</v>
      </c>
      <c r="E269" s="126">
        <v>0</v>
      </c>
      <c r="F269" s="137">
        <v>0</v>
      </c>
    </row>
    <row r="270" spans="1:6" ht="16.5" thickBot="1" x14ac:dyDescent="0.3">
      <c r="A270" s="138"/>
      <c r="B270" s="139" t="s">
        <v>81</v>
      </c>
      <c r="C270" s="129"/>
      <c r="D270" s="130">
        <f>SUM(D266:D269)</f>
        <v>0</v>
      </c>
      <c r="E270" s="130">
        <f>SUM(E266:E269)</f>
        <v>0</v>
      </c>
      <c r="F270" s="142">
        <v>0</v>
      </c>
    </row>
    <row r="271" spans="1:6" ht="25.5" x14ac:dyDescent="0.25">
      <c r="A271" s="281" t="s">
        <v>58</v>
      </c>
      <c r="B271" s="140" t="s">
        <v>408</v>
      </c>
      <c r="C271" s="120" t="s">
        <v>5</v>
      </c>
      <c r="D271" s="124">
        <v>0</v>
      </c>
      <c r="E271" s="124">
        <v>0</v>
      </c>
      <c r="F271" s="135">
        <v>0</v>
      </c>
    </row>
    <row r="272" spans="1:6" ht="25.5" x14ac:dyDescent="0.25">
      <c r="A272" s="282"/>
      <c r="B272" s="136"/>
      <c r="C272" s="123" t="s">
        <v>7</v>
      </c>
      <c r="D272" s="124">
        <v>211565.53</v>
      </c>
      <c r="E272" s="124">
        <v>208484.57373999999</v>
      </c>
      <c r="F272" s="135">
        <f>E272/D272*100</f>
        <v>98.543734293577984</v>
      </c>
    </row>
    <row r="273" spans="1:6" ht="38.25" x14ac:dyDescent="0.25">
      <c r="A273" s="282"/>
      <c r="B273" s="136"/>
      <c r="C273" s="123" t="s">
        <v>8</v>
      </c>
      <c r="D273" s="124">
        <v>89238.982999999993</v>
      </c>
      <c r="E273" s="124">
        <v>87959.287110000005</v>
      </c>
      <c r="F273" s="135">
        <f>E273/D273*100</f>
        <v>98.565990056161894</v>
      </c>
    </row>
    <row r="274" spans="1:6" ht="16.5" thickBot="1" x14ac:dyDescent="0.3">
      <c r="A274" s="283"/>
      <c r="B274" s="141"/>
      <c r="C274" s="125" t="s">
        <v>6</v>
      </c>
      <c r="D274" s="124">
        <v>0</v>
      </c>
      <c r="E274" s="124">
        <v>0</v>
      </c>
      <c r="F274" s="135">
        <v>0</v>
      </c>
    </row>
    <row r="275" spans="1:6" ht="16.5" thickBot="1" x14ac:dyDescent="0.3">
      <c r="A275" s="138"/>
      <c r="B275" s="139" t="s">
        <v>81</v>
      </c>
      <c r="C275" s="129"/>
      <c r="D275" s="130">
        <f>SUM(D271:D274)</f>
        <v>300804.51299999998</v>
      </c>
      <c r="E275" s="130">
        <f>SUM(E271:E274)</f>
        <v>296443.86085</v>
      </c>
      <c r="F275" s="142">
        <f>E275/D275*100</f>
        <v>98.550336859473916</v>
      </c>
    </row>
    <row r="276" spans="1:6" ht="30" x14ac:dyDescent="0.25">
      <c r="A276" s="281" t="s">
        <v>409</v>
      </c>
      <c r="B276" s="140" t="s">
        <v>70</v>
      </c>
      <c r="C276" s="120" t="s">
        <v>5</v>
      </c>
      <c r="D276" s="124">
        <v>0</v>
      </c>
      <c r="E276" s="124">
        <v>0</v>
      </c>
      <c r="F276" s="135">
        <v>0</v>
      </c>
    </row>
    <row r="277" spans="1:6" ht="25.5" x14ac:dyDescent="0.25">
      <c r="A277" s="282"/>
      <c r="B277" s="136"/>
      <c r="C277" s="123" t="s">
        <v>7</v>
      </c>
      <c r="D277" s="124">
        <v>0</v>
      </c>
      <c r="E277" s="124">
        <v>0</v>
      </c>
      <c r="F277" s="135">
        <v>0</v>
      </c>
    </row>
    <row r="278" spans="1:6" ht="38.25" x14ac:dyDescent="0.25">
      <c r="A278" s="282"/>
      <c r="B278" s="136"/>
      <c r="C278" s="123" t="s">
        <v>8</v>
      </c>
      <c r="D278" s="124">
        <v>13120.766299999999</v>
      </c>
      <c r="E278" s="124">
        <v>12973.807510000001</v>
      </c>
      <c r="F278" s="135">
        <f>E278/D278*100</f>
        <v>98.879952689958373</v>
      </c>
    </row>
    <row r="279" spans="1:6" ht="16.5" thickBot="1" x14ac:dyDescent="0.3">
      <c r="A279" s="283"/>
      <c r="B279" s="141"/>
      <c r="C279" s="125" t="s">
        <v>6</v>
      </c>
      <c r="D279" s="124">
        <v>35000</v>
      </c>
      <c r="E279" s="124">
        <v>32000</v>
      </c>
      <c r="F279" s="137">
        <f>E279/D279*100</f>
        <v>91.428571428571431</v>
      </c>
    </row>
    <row r="280" spans="1:6" ht="16.5" thickBot="1" x14ac:dyDescent="0.3">
      <c r="A280" s="138"/>
      <c r="B280" s="139" t="s">
        <v>81</v>
      </c>
      <c r="C280" s="129"/>
      <c r="D280" s="130">
        <f>SUM(D276:D279)</f>
        <v>48120.766300000003</v>
      </c>
      <c r="E280" s="131">
        <f>SUM(E276:E279)</f>
        <v>44973.807509999999</v>
      </c>
      <c r="F280" s="132">
        <f>E280/D280*100</f>
        <v>93.460289534084168</v>
      </c>
    </row>
    <row r="281" spans="1:6" ht="25.5" x14ac:dyDescent="0.25">
      <c r="A281" s="282" t="s">
        <v>411</v>
      </c>
      <c r="B281" s="140" t="s">
        <v>23</v>
      </c>
      <c r="C281" s="120" t="s">
        <v>5</v>
      </c>
      <c r="D281" s="121">
        <v>0</v>
      </c>
      <c r="E281" s="121">
        <v>0</v>
      </c>
      <c r="F281" s="134">
        <v>0</v>
      </c>
    </row>
    <row r="282" spans="1:6" ht="25.5" x14ac:dyDescent="0.25">
      <c r="A282" s="282"/>
      <c r="B282" s="136"/>
      <c r="C282" s="123" t="s">
        <v>7</v>
      </c>
      <c r="D282" s="124">
        <v>0</v>
      </c>
      <c r="E282" s="124">
        <v>0</v>
      </c>
      <c r="F282" s="135">
        <v>0</v>
      </c>
    </row>
    <row r="283" spans="1:6" ht="38.25" x14ac:dyDescent="0.25">
      <c r="A283" s="282"/>
      <c r="B283" s="136"/>
      <c r="C283" s="123" t="s">
        <v>8</v>
      </c>
      <c r="D283" s="124">
        <v>57233.998140000003</v>
      </c>
      <c r="E283" s="124">
        <v>57194.937460000001</v>
      </c>
      <c r="F283" s="135">
        <f>E283/D283*100</f>
        <v>99.931752662282207</v>
      </c>
    </row>
    <row r="284" spans="1:6" ht="16.5" thickBot="1" x14ac:dyDescent="0.3">
      <c r="A284" s="283"/>
      <c r="B284" s="141"/>
      <c r="C284" s="125" t="s">
        <v>6</v>
      </c>
      <c r="D284" s="121">
        <v>0</v>
      </c>
      <c r="E284" s="121">
        <v>0</v>
      </c>
      <c r="F284" s="134">
        <v>0</v>
      </c>
    </row>
    <row r="285" spans="1:6" ht="16.5" thickBot="1" x14ac:dyDescent="0.3">
      <c r="A285" s="138"/>
      <c r="B285" s="139" t="s">
        <v>81</v>
      </c>
      <c r="C285" s="129"/>
      <c r="D285" s="130">
        <f>SUM(D281:D284)</f>
        <v>57233.998140000003</v>
      </c>
      <c r="E285" s="131">
        <f>SUM(E281:E284)</f>
        <v>57194.937460000001</v>
      </c>
      <c r="F285" s="132">
        <f>E285/D285*100</f>
        <v>99.931752662282207</v>
      </c>
    </row>
    <row r="286" spans="1:6" ht="30" x14ac:dyDescent="0.25">
      <c r="A286" s="281" t="s">
        <v>410</v>
      </c>
      <c r="B286" s="119" t="s">
        <v>412</v>
      </c>
      <c r="C286" s="120" t="s">
        <v>5</v>
      </c>
      <c r="D286" s="121">
        <v>0</v>
      </c>
      <c r="E286" s="121">
        <v>0</v>
      </c>
      <c r="F286" s="134">
        <v>0</v>
      </c>
    </row>
    <row r="287" spans="1:6" ht="25.5" x14ac:dyDescent="0.25">
      <c r="A287" s="282"/>
      <c r="B287" s="122"/>
      <c r="C287" s="123" t="s">
        <v>7</v>
      </c>
      <c r="D287" s="124">
        <v>18087</v>
      </c>
      <c r="E287" s="124">
        <v>17004.62917</v>
      </c>
      <c r="F287" s="135">
        <f>E287/D287*100</f>
        <v>94.015752584729356</v>
      </c>
    </row>
    <row r="288" spans="1:6" ht="38.25" x14ac:dyDescent="0.25">
      <c r="A288" s="282"/>
      <c r="B288" s="122"/>
      <c r="C288" s="123" t="s">
        <v>8</v>
      </c>
      <c r="D288" s="124">
        <v>0</v>
      </c>
      <c r="E288" s="124">
        <v>0</v>
      </c>
      <c r="F288" s="135">
        <v>0</v>
      </c>
    </row>
    <row r="289" spans="1:6" ht="16.5" thickBot="1" x14ac:dyDescent="0.3">
      <c r="A289" s="282"/>
      <c r="B289" s="122"/>
      <c r="C289" s="125" t="s">
        <v>6</v>
      </c>
      <c r="D289" s="126">
        <v>0</v>
      </c>
      <c r="E289" s="126">
        <v>0</v>
      </c>
      <c r="F289" s="137">
        <v>0</v>
      </c>
    </row>
    <row r="290" spans="1:6" ht="16.5" thickBot="1" x14ac:dyDescent="0.3">
      <c r="A290" s="127"/>
      <c r="B290" s="128" t="s">
        <v>81</v>
      </c>
      <c r="C290" s="129"/>
      <c r="D290" s="130">
        <f>SUM(D286:D289)</f>
        <v>18087</v>
      </c>
      <c r="E290" s="131">
        <f>SUM(E286:E289)</f>
        <v>17004.62917</v>
      </c>
      <c r="F290" s="132">
        <f>E290/D290*100</f>
        <v>94.015752584729356</v>
      </c>
    </row>
    <row r="291" spans="1:6" ht="25.5" x14ac:dyDescent="0.25">
      <c r="A291" s="264" t="s">
        <v>59</v>
      </c>
      <c r="B291" s="261" t="s">
        <v>97</v>
      </c>
      <c r="C291" s="14" t="s">
        <v>5</v>
      </c>
      <c r="D291" s="46">
        <v>0</v>
      </c>
      <c r="E291" s="46">
        <v>0</v>
      </c>
      <c r="F291" s="47">
        <v>0</v>
      </c>
    </row>
    <row r="292" spans="1:6" ht="25.5" x14ac:dyDescent="0.25">
      <c r="A292" s="265"/>
      <c r="B292" s="262"/>
      <c r="C292" s="17" t="s">
        <v>7</v>
      </c>
      <c r="D292" s="100">
        <v>0</v>
      </c>
      <c r="E292" s="31">
        <v>0</v>
      </c>
      <c r="F292" s="32">
        <v>0</v>
      </c>
    </row>
    <row r="293" spans="1:6" ht="38.25" x14ac:dyDescent="0.25">
      <c r="A293" s="265"/>
      <c r="B293" s="262"/>
      <c r="C293" s="17" t="s">
        <v>8</v>
      </c>
      <c r="D293" s="31">
        <f>D298+D308+D313+D303</f>
        <v>5000</v>
      </c>
      <c r="E293" s="31">
        <f>E298+E308+E313+E303</f>
        <v>5000</v>
      </c>
      <c r="F293" s="32">
        <f>E293/D293*100</f>
        <v>100</v>
      </c>
    </row>
    <row r="294" spans="1:6" ht="16.5" thickBot="1" x14ac:dyDescent="0.3">
      <c r="A294" s="266"/>
      <c r="B294" s="263"/>
      <c r="C294" s="21" t="s">
        <v>6</v>
      </c>
      <c r="D294" s="31">
        <f>D299+D309+D314+D304</f>
        <v>345000</v>
      </c>
      <c r="E294" s="31">
        <f>E299+E309+E314+E304</f>
        <v>345000</v>
      </c>
      <c r="F294" s="36">
        <f>E294/D294*100</f>
        <v>100</v>
      </c>
    </row>
    <row r="295" spans="1:6" ht="16.5" thickBot="1" x14ac:dyDescent="0.3">
      <c r="A295" s="24"/>
      <c r="B295" s="25" t="s">
        <v>79</v>
      </c>
      <c r="C295" s="26"/>
      <c r="D295" s="27">
        <f>SUM(D291:D294)</f>
        <v>350000</v>
      </c>
      <c r="E295" s="80">
        <f>SUM(E291:E294)</f>
        <v>350000</v>
      </c>
      <c r="F295" s="42">
        <f>E295/D295*100</f>
        <v>100</v>
      </c>
    </row>
    <row r="296" spans="1:6" ht="25.5" x14ac:dyDescent="0.25">
      <c r="A296" s="258" t="s">
        <v>60</v>
      </c>
      <c r="B296" s="167" t="s">
        <v>98</v>
      </c>
      <c r="C296" s="29" t="s">
        <v>5</v>
      </c>
      <c r="D296" s="4">
        <v>0</v>
      </c>
      <c r="E296" s="4">
        <v>0</v>
      </c>
      <c r="F296" s="6">
        <v>0</v>
      </c>
    </row>
    <row r="297" spans="1:6" ht="25.5" x14ac:dyDescent="0.25">
      <c r="A297" s="258"/>
      <c r="B297" s="167"/>
      <c r="C297" s="30" t="s">
        <v>7</v>
      </c>
      <c r="D297" s="31">
        <v>0</v>
      </c>
      <c r="E297" s="31">
        <v>0</v>
      </c>
      <c r="F297" s="32">
        <v>0</v>
      </c>
    </row>
    <row r="298" spans="1:6" ht="38.25" x14ac:dyDescent="0.25">
      <c r="A298" s="258"/>
      <c r="B298" s="33"/>
      <c r="C298" s="30" t="s">
        <v>8</v>
      </c>
      <c r="D298" s="31">
        <v>0</v>
      </c>
      <c r="E298" s="31">
        <v>0</v>
      </c>
      <c r="F298" s="32">
        <v>0</v>
      </c>
    </row>
    <row r="299" spans="1:6" ht="16.5" thickBot="1" x14ac:dyDescent="0.3">
      <c r="A299" s="258"/>
      <c r="B299" s="33"/>
      <c r="C299" s="34" t="s">
        <v>6</v>
      </c>
      <c r="D299" s="35">
        <v>0</v>
      </c>
      <c r="E299" s="35">
        <v>0</v>
      </c>
      <c r="F299" s="36">
        <v>0</v>
      </c>
    </row>
    <row r="300" spans="1:6" ht="16.5" thickBot="1" x14ac:dyDescent="0.3">
      <c r="A300" s="37"/>
      <c r="B300" s="25" t="s">
        <v>81</v>
      </c>
      <c r="C300" s="38"/>
      <c r="D300" s="27">
        <f>SUM(D296:D299)</f>
        <v>0</v>
      </c>
      <c r="E300" s="27">
        <f>SUM(E296:E299)</f>
        <v>0</v>
      </c>
      <c r="F300" s="28">
        <v>0</v>
      </c>
    </row>
    <row r="301" spans="1:6" ht="25.5" x14ac:dyDescent="0.25">
      <c r="A301" s="257" t="s">
        <v>61</v>
      </c>
      <c r="B301" s="39" t="s">
        <v>64</v>
      </c>
      <c r="C301" s="29" t="s">
        <v>5</v>
      </c>
      <c r="D301" s="31">
        <v>0</v>
      </c>
      <c r="E301" s="31">
        <v>0</v>
      </c>
      <c r="F301" s="32">
        <v>0</v>
      </c>
    </row>
    <row r="302" spans="1:6" ht="25.5" x14ac:dyDescent="0.25">
      <c r="A302" s="258"/>
      <c r="B302" s="33"/>
      <c r="C302" s="30" t="s">
        <v>7</v>
      </c>
      <c r="D302" s="31">
        <v>0</v>
      </c>
      <c r="E302" s="31">
        <v>0</v>
      </c>
      <c r="F302" s="32">
        <v>0</v>
      </c>
    </row>
    <row r="303" spans="1:6" ht="38.25" x14ac:dyDescent="0.25">
      <c r="A303" s="258"/>
      <c r="B303" s="33"/>
      <c r="C303" s="30" t="s">
        <v>8</v>
      </c>
      <c r="D303" s="31">
        <v>0</v>
      </c>
      <c r="E303" s="31">
        <v>0</v>
      </c>
      <c r="F303" s="32">
        <v>0</v>
      </c>
    </row>
    <row r="304" spans="1:6" ht="16.5" thickBot="1" x14ac:dyDescent="0.3">
      <c r="A304" s="259"/>
      <c r="B304" s="41"/>
      <c r="C304" s="34" t="s">
        <v>6</v>
      </c>
      <c r="D304" s="31">
        <v>0</v>
      </c>
      <c r="E304" s="31">
        <v>0</v>
      </c>
      <c r="F304" s="32">
        <v>0</v>
      </c>
    </row>
    <row r="305" spans="1:6" ht="16.5" thickBot="1" x14ac:dyDescent="0.3">
      <c r="A305" s="37"/>
      <c r="B305" s="25" t="s">
        <v>81</v>
      </c>
      <c r="C305" s="38"/>
      <c r="D305" s="27">
        <f>SUM(D301:D304)</f>
        <v>0</v>
      </c>
      <c r="E305" s="27">
        <f>SUM(E301:E304)</f>
        <v>0</v>
      </c>
      <c r="F305" s="28">
        <v>0</v>
      </c>
    </row>
    <row r="306" spans="1:6" ht="25.5" x14ac:dyDescent="0.25">
      <c r="A306" s="257" t="s">
        <v>62</v>
      </c>
      <c r="B306" s="39" t="s">
        <v>99</v>
      </c>
      <c r="C306" s="29" t="s">
        <v>5</v>
      </c>
      <c r="D306" s="31">
        <v>0</v>
      </c>
      <c r="E306" s="31">
        <v>0</v>
      </c>
      <c r="F306" s="32">
        <v>0</v>
      </c>
    </row>
    <row r="307" spans="1:6" ht="25.5" x14ac:dyDescent="0.25">
      <c r="A307" s="258"/>
      <c r="B307" s="33"/>
      <c r="C307" s="30" t="s">
        <v>7</v>
      </c>
      <c r="D307" s="31">
        <v>0</v>
      </c>
      <c r="E307" s="31">
        <v>0</v>
      </c>
      <c r="F307" s="32">
        <v>0</v>
      </c>
    </row>
    <row r="308" spans="1:6" ht="38.25" x14ac:dyDescent="0.25">
      <c r="A308" s="258"/>
      <c r="B308" s="33"/>
      <c r="C308" s="30" t="s">
        <v>8</v>
      </c>
      <c r="D308" s="31">
        <v>5000</v>
      </c>
      <c r="E308" s="31">
        <v>5000</v>
      </c>
      <c r="F308" s="32">
        <f>E308/D308*100</f>
        <v>100</v>
      </c>
    </row>
    <row r="309" spans="1:6" ht="16.5" thickBot="1" x14ac:dyDescent="0.3">
      <c r="A309" s="259"/>
      <c r="B309" s="41"/>
      <c r="C309" s="34" t="s">
        <v>6</v>
      </c>
      <c r="D309" s="31">
        <v>0</v>
      </c>
      <c r="E309" s="31">
        <v>0</v>
      </c>
      <c r="F309" s="32">
        <v>0</v>
      </c>
    </row>
    <row r="310" spans="1:6" ht="16.5" thickBot="1" x14ac:dyDescent="0.3">
      <c r="A310" s="37"/>
      <c r="B310" s="25" t="s">
        <v>81</v>
      </c>
      <c r="C310" s="38"/>
      <c r="D310" s="27">
        <f>SUM(D306:D309)</f>
        <v>5000</v>
      </c>
      <c r="E310" s="27">
        <f>SUM(E306:E309)</f>
        <v>5000</v>
      </c>
      <c r="F310" s="28">
        <f>E310/D310*100</f>
        <v>100</v>
      </c>
    </row>
    <row r="311" spans="1:6" ht="45" x14ac:dyDescent="0.25">
      <c r="A311" s="257" t="s">
        <v>63</v>
      </c>
      <c r="B311" s="97" t="s">
        <v>147</v>
      </c>
      <c r="C311" s="29" t="s">
        <v>5</v>
      </c>
      <c r="D311" s="31">
        <v>0</v>
      </c>
      <c r="E311" s="31">
        <v>0</v>
      </c>
      <c r="F311" s="32">
        <v>0</v>
      </c>
    </row>
    <row r="312" spans="1:6" ht="25.5" x14ac:dyDescent="0.25">
      <c r="A312" s="258"/>
      <c r="B312" s="33"/>
      <c r="C312" s="30" t="s">
        <v>7</v>
      </c>
      <c r="D312" s="31">
        <v>0</v>
      </c>
      <c r="E312" s="31">
        <v>0</v>
      </c>
      <c r="F312" s="32">
        <v>0</v>
      </c>
    </row>
    <row r="313" spans="1:6" ht="38.25" x14ac:dyDescent="0.25">
      <c r="A313" s="258"/>
      <c r="B313" s="33"/>
      <c r="C313" s="30" t="s">
        <v>8</v>
      </c>
      <c r="D313" s="31">
        <v>0</v>
      </c>
      <c r="E313" s="31">
        <v>0</v>
      </c>
      <c r="F313" s="32">
        <v>0</v>
      </c>
    </row>
    <row r="314" spans="1:6" ht="24.75" customHeight="1" thickBot="1" x14ac:dyDescent="0.3">
      <c r="A314" s="259"/>
      <c r="B314" s="41"/>
      <c r="C314" s="34" t="s">
        <v>6</v>
      </c>
      <c r="D314" s="20">
        <v>345000</v>
      </c>
      <c r="E314" s="20">
        <v>345000</v>
      </c>
      <c r="F314" s="32">
        <f>E314/D314*100</f>
        <v>100</v>
      </c>
    </row>
    <row r="315" spans="1:6" ht="16.5" thickBot="1" x14ac:dyDescent="0.3">
      <c r="A315" s="37"/>
      <c r="B315" s="25" t="s">
        <v>81</v>
      </c>
      <c r="C315" s="38"/>
      <c r="D315" s="27">
        <f>SUM(D311:D314)</f>
        <v>345000</v>
      </c>
      <c r="E315" s="27">
        <f>SUM(E311:E314)</f>
        <v>345000</v>
      </c>
      <c r="F315" s="28">
        <f>E315/D315*100</f>
        <v>100</v>
      </c>
    </row>
    <row r="316" spans="1:6" ht="25.5" x14ac:dyDescent="0.25">
      <c r="A316" s="264" t="s">
        <v>65</v>
      </c>
      <c r="B316" s="261" t="s">
        <v>100</v>
      </c>
      <c r="C316" s="14" t="s">
        <v>5</v>
      </c>
      <c r="D316" s="31">
        <v>0</v>
      </c>
      <c r="E316" s="31">
        <v>0</v>
      </c>
      <c r="F316" s="32">
        <v>0</v>
      </c>
    </row>
    <row r="317" spans="1:6" ht="25.5" x14ac:dyDescent="0.25">
      <c r="A317" s="265"/>
      <c r="B317" s="262"/>
      <c r="C317" s="17" t="s">
        <v>7</v>
      </c>
      <c r="D317" s="31">
        <f>D322+D327+D332+D337</f>
        <v>17271</v>
      </c>
      <c r="E317" s="31">
        <f>E322+E327+E332+E337</f>
        <v>16833.90136</v>
      </c>
      <c r="F317" s="32">
        <f>E317/D317*100</f>
        <v>97.469175843900175</v>
      </c>
    </row>
    <row r="318" spans="1:6" ht="38.25" x14ac:dyDescent="0.25">
      <c r="A318" s="265"/>
      <c r="B318" s="262"/>
      <c r="C318" s="17" t="s">
        <v>8</v>
      </c>
      <c r="D318" s="31">
        <f>D323+D328+D333+D338</f>
        <v>1271916.11513</v>
      </c>
      <c r="E318" s="31">
        <f>E323+E328+E333+E338</f>
        <v>1254642.7388200001</v>
      </c>
      <c r="F318" s="32">
        <f>E318/D318*100</f>
        <v>98.64194060405984</v>
      </c>
    </row>
    <row r="319" spans="1:6" ht="16.5" thickBot="1" x14ac:dyDescent="0.3">
      <c r="A319" s="266"/>
      <c r="B319" s="263"/>
      <c r="C319" s="21" t="s">
        <v>6</v>
      </c>
      <c r="D319" s="20">
        <v>0</v>
      </c>
      <c r="E319" s="20">
        <v>0</v>
      </c>
      <c r="F319" s="101">
        <v>0</v>
      </c>
    </row>
    <row r="320" spans="1:6" ht="16.5" thickBot="1" x14ac:dyDescent="0.3">
      <c r="A320" s="24"/>
      <c r="B320" s="25" t="s">
        <v>79</v>
      </c>
      <c r="C320" s="26"/>
      <c r="D320" s="27">
        <f>SUM(D316:D319)</f>
        <v>1289187.11513</v>
      </c>
      <c r="E320" s="80">
        <f>SUM(E316:E319)</f>
        <v>1271476.6401800001</v>
      </c>
      <c r="F320" s="42">
        <f>E320/D320*100</f>
        <v>98.626229292695498</v>
      </c>
    </row>
    <row r="321" spans="1:6" ht="33" customHeight="1" x14ac:dyDescent="0.25">
      <c r="A321" s="258" t="s">
        <v>67</v>
      </c>
      <c r="B321" s="167" t="s">
        <v>328</v>
      </c>
      <c r="C321" s="29" t="s">
        <v>5</v>
      </c>
      <c r="D321" s="4">
        <v>0</v>
      </c>
      <c r="E321" s="4">
        <v>0</v>
      </c>
      <c r="F321" s="6">
        <v>0</v>
      </c>
    </row>
    <row r="322" spans="1:6" ht="25.5" x14ac:dyDescent="0.25">
      <c r="A322" s="258"/>
      <c r="B322" s="167"/>
      <c r="C322" s="30" t="s">
        <v>7</v>
      </c>
      <c r="D322" s="31">
        <v>17271</v>
      </c>
      <c r="E322" s="31">
        <v>16833.90136</v>
      </c>
      <c r="F322" s="32">
        <f>E322/D322*100</f>
        <v>97.469175843900175</v>
      </c>
    </row>
    <row r="323" spans="1:6" ht="38.25" x14ac:dyDescent="0.25">
      <c r="A323" s="258"/>
      <c r="B323" s="33"/>
      <c r="C323" s="30" t="s">
        <v>8</v>
      </c>
      <c r="D323" s="31">
        <v>302073.63134999998</v>
      </c>
      <c r="E323" s="31">
        <v>298178.47434999997</v>
      </c>
      <c r="F323" s="32">
        <f>E323/D323*100</f>
        <v>98.710527303362383</v>
      </c>
    </row>
    <row r="324" spans="1:6" ht="16.5" thickBot="1" x14ac:dyDescent="0.3">
      <c r="A324" s="258"/>
      <c r="B324" s="33"/>
      <c r="C324" s="34" t="s">
        <v>6</v>
      </c>
      <c r="D324" s="35">
        <v>0</v>
      </c>
      <c r="E324" s="35">
        <v>0</v>
      </c>
      <c r="F324" s="36">
        <v>0</v>
      </c>
    </row>
    <row r="325" spans="1:6" ht="16.5" thickBot="1" x14ac:dyDescent="0.3">
      <c r="A325" s="37"/>
      <c r="B325" s="25" t="s">
        <v>81</v>
      </c>
      <c r="C325" s="38"/>
      <c r="D325" s="27">
        <f>SUM(D321:D324)</f>
        <v>319344.63134999998</v>
      </c>
      <c r="E325" s="80">
        <f>SUM(E321:E324)</f>
        <v>315012.37570999999</v>
      </c>
      <c r="F325" s="42">
        <f>E325/D325*100</f>
        <v>98.643391742117032</v>
      </c>
    </row>
    <row r="326" spans="1:6" ht="25.5" x14ac:dyDescent="0.25">
      <c r="A326" s="257" t="s">
        <v>68</v>
      </c>
      <c r="B326" s="97" t="s">
        <v>329</v>
      </c>
      <c r="C326" s="29" t="s">
        <v>5</v>
      </c>
      <c r="D326" s="4">
        <v>0</v>
      </c>
      <c r="E326" s="4">
        <v>0</v>
      </c>
      <c r="F326" s="6">
        <v>0</v>
      </c>
    </row>
    <row r="327" spans="1:6" ht="25.5" x14ac:dyDescent="0.25">
      <c r="A327" s="258"/>
      <c r="B327" s="33"/>
      <c r="C327" s="30" t="s">
        <v>7</v>
      </c>
      <c r="D327" s="4">
        <v>0</v>
      </c>
      <c r="E327" s="4">
        <v>0</v>
      </c>
      <c r="F327" s="6">
        <v>0</v>
      </c>
    </row>
    <row r="328" spans="1:6" ht="38.25" x14ac:dyDescent="0.25">
      <c r="A328" s="258"/>
      <c r="B328" s="33"/>
      <c r="C328" s="30" t="s">
        <v>8</v>
      </c>
      <c r="D328" s="31">
        <v>2963.8154599999998</v>
      </c>
      <c r="E328" s="31">
        <v>2963.7317800000001</v>
      </c>
      <c r="F328" s="32">
        <f>E328/D328*100</f>
        <v>99.997176612338762</v>
      </c>
    </row>
    <row r="329" spans="1:6" ht="16.5" thickBot="1" x14ac:dyDescent="0.3">
      <c r="A329" s="259"/>
      <c r="B329" s="41"/>
      <c r="C329" s="34" t="s">
        <v>6</v>
      </c>
      <c r="D329" s="4">
        <v>0</v>
      </c>
      <c r="E329" s="4">
        <v>0</v>
      </c>
      <c r="F329" s="6">
        <v>0</v>
      </c>
    </row>
    <row r="330" spans="1:6" ht="16.5" thickBot="1" x14ac:dyDescent="0.3">
      <c r="A330" s="37"/>
      <c r="B330" s="25" t="s">
        <v>81</v>
      </c>
      <c r="C330" s="38"/>
      <c r="D330" s="27">
        <f>SUM(D326:D329)</f>
        <v>2963.8154599999998</v>
      </c>
      <c r="E330" s="27">
        <f>SUM(E326:E329)</f>
        <v>2963.7317800000001</v>
      </c>
      <c r="F330" s="28">
        <f>E330/D330*100</f>
        <v>99.997176612338762</v>
      </c>
    </row>
    <row r="331" spans="1:6" ht="25.5" x14ac:dyDescent="0.25">
      <c r="A331" s="257" t="s">
        <v>66</v>
      </c>
      <c r="B331" s="39" t="s">
        <v>101</v>
      </c>
      <c r="C331" s="29" t="s">
        <v>5</v>
      </c>
      <c r="D331" s="4">
        <v>0</v>
      </c>
      <c r="E331" s="4">
        <v>0</v>
      </c>
      <c r="F331" s="6">
        <v>0</v>
      </c>
    </row>
    <row r="332" spans="1:6" ht="25.5" x14ac:dyDescent="0.25">
      <c r="A332" s="258"/>
      <c r="B332" s="33"/>
      <c r="C332" s="30" t="s">
        <v>7</v>
      </c>
      <c r="D332" s="4">
        <v>0</v>
      </c>
      <c r="E332" s="4">
        <v>0</v>
      </c>
      <c r="F332" s="6">
        <v>0</v>
      </c>
    </row>
    <row r="333" spans="1:6" ht="38.25" x14ac:dyDescent="0.25">
      <c r="A333" s="258"/>
      <c r="B333" s="33"/>
      <c r="C333" s="30" t="s">
        <v>8</v>
      </c>
      <c r="D333" s="31">
        <v>0</v>
      </c>
      <c r="E333" s="31">
        <v>0</v>
      </c>
      <c r="F333" s="32">
        <v>0</v>
      </c>
    </row>
    <row r="334" spans="1:6" ht="16.5" thickBot="1" x14ac:dyDescent="0.3">
      <c r="A334" s="259"/>
      <c r="B334" s="41"/>
      <c r="C334" s="34" t="s">
        <v>6</v>
      </c>
      <c r="D334" s="4">
        <v>0</v>
      </c>
      <c r="E334" s="4">
        <v>0</v>
      </c>
      <c r="F334" s="6">
        <v>0</v>
      </c>
    </row>
    <row r="335" spans="1:6" ht="16.5" thickBot="1" x14ac:dyDescent="0.3">
      <c r="A335" s="37"/>
      <c r="B335" s="25" t="s">
        <v>81</v>
      </c>
      <c r="C335" s="38"/>
      <c r="D335" s="27">
        <f>SUM(D331:D334)</f>
        <v>0</v>
      </c>
      <c r="E335" s="27">
        <f>SUM(E331:E334)</f>
        <v>0</v>
      </c>
      <c r="F335" s="28">
        <v>0</v>
      </c>
    </row>
    <row r="336" spans="1:6" ht="30" x14ac:dyDescent="0.25">
      <c r="A336" s="257" t="s">
        <v>472</v>
      </c>
      <c r="B336" s="39" t="s">
        <v>102</v>
      </c>
      <c r="C336" s="29" t="s">
        <v>5</v>
      </c>
      <c r="D336" s="4">
        <v>0</v>
      </c>
      <c r="E336" s="4">
        <v>0</v>
      </c>
      <c r="F336" s="6">
        <v>0</v>
      </c>
    </row>
    <row r="337" spans="1:6" ht="25.5" x14ac:dyDescent="0.25">
      <c r="A337" s="258"/>
      <c r="B337" s="33"/>
      <c r="C337" s="30" t="s">
        <v>7</v>
      </c>
      <c r="D337" s="4">
        <v>0</v>
      </c>
      <c r="E337" s="4">
        <v>0</v>
      </c>
      <c r="F337" s="6">
        <v>0</v>
      </c>
    </row>
    <row r="338" spans="1:6" ht="38.25" x14ac:dyDescent="0.25">
      <c r="A338" s="258"/>
      <c r="B338" s="33"/>
      <c r="C338" s="30" t="s">
        <v>8</v>
      </c>
      <c r="D338" s="31">
        <v>966878.66832000006</v>
      </c>
      <c r="E338" s="31">
        <v>953500.53269000002</v>
      </c>
      <c r="F338" s="32">
        <f>E338/D338*100</f>
        <v>98.616358384113994</v>
      </c>
    </row>
    <row r="339" spans="1:6" ht="16.5" thickBot="1" x14ac:dyDescent="0.3">
      <c r="A339" s="259"/>
      <c r="B339" s="41"/>
      <c r="C339" s="34" t="s">
        <v>6</v>
      </c>
      <c r="D339" s="4">
        <v>0</v>
      </c>
      <c r="E339" s="4">
        <v>0</v>
      </c>
      <c r="F339" s="6">
        <v>0</v>
      </c>
    </row>
    <row r="340" spans="1:6" ht="16.5" thickBot="1" x14ac:dyDescent="0.3">
      <c r="A340" s="37"/>
      <c r="B340" s="25" t="s">
        <v>81</v>
      </c>
      <c r="C340" s="38"/>
      <c r="D340" s="27">
        <f>SUM(D336:D339)</f>
        <v>966878.66832000006</v>
      </c>
      <c r="E340" s="27">
        <f>SUM(E336:E339)</f>
        <v>953500.53269000002</v>
      </c>
      <c r="F340" s="28">
        <f>E340/D340*100</f>
        <v>98.616358384113994</v>
      </c>
    </row>
    <row r="341" spans="1:6" ht="25.5" x14ac:dyDescent="0.25">
      <c r="A341" s="264" t="s">
        <v>103</v>
      </c>
      <c r="B341" s="261" t="s">
        <v>109</v>
      </c>
      <c r="C341" s="14" t="s">
        <v>5</v>
      </c>
      <c r="D341" s="31">
        <f t="shared" ref="D341:E343" si="11">D346+D351+D356+D361+D371++D366</f>
        <v>0.79400000000000004</v>
      </c>
      <c r="E341" s="31">
        <f t="shared" si="11"/>
        <v>0.79400000000000004</v>
      </c>
      <c r="F341" s="32">
        <f>E341/D341*100</f>
        <v>100</v>
      </c>
    </row>
    <row r="342" spans="1:6" ht="25.5" x14ac:dyDescent="0.25">
      <c r="A342" s="265"/>
      <c r="B342" s="262"/>
      <c r="C342" s="17" t="s">
        <v>7</v>
      </c>
      <c r="D342" s="31">
        <f t="shared" si="11"/>
        <v>17192.48</v>
      </c>
      <c r="E342" s="31">
        <f t="shared" si="11"/>
        <v>14285.222529999999</v>
      </c>
      <c r="F342" s="32">
        <v>0</v>
      </c>
    </row>
    <row r="343" spans="1:6" ht="38.25" x14ac:dyDescent="0.25">
      <c r="A343" s="265"/>
      <c r="B343" s="262"/>
      <c r="C343" s="17" t="s">
        <v>8</v>
      </c>
      <c r="D343" s="31">
        <f t="shared" si="11"/>
        <v>331699.56870999996</v>
      </c>
      <c r="E343" s="31">
        <f t="shared" si="11"/>
        <v>327272.36569999997</v>
      </c>
      <c r="F343" s="32">
        <f>E343/D343*100</f>
        <v>98.665297326970403</v>
      </c>
    </row>
    <row r="344" spans="1:6" ht="16.5" thickBot="1" x14ac:dyDescent="0.3">
      <c r="A344" s="266"/>
      <c r="B344" s="263"/>
      <c r="C344" s="21" t="s">
        <v>6</v>
      </c>
      <c r="D344" s="4">
        <f>D359</f>
        <v>157.08261999999999</v>
      </c>
      <c r="E344" s="4">
        <f>E359</f>
        <v>157.08261999999999</v>
      </c>
      <c r="F344" s="6">
        <v>0</v>
      </c>
    </row>
    <row r="345" spans="1:6" ht="16.5" thickBot="1" x14ac:dyDescent="0.3">
      <c r="A345" s="24"/>
      <c r="B345" s="25" t="s">
        <v>79</v>
      </c>
      <c r="C345" s="26"/>
      <c r="D345" s="27">
        <f>SUM(D341:D344)</f>
        <v>349049.92532999994</v>
      </c>
      <c r="E345" s="27">
        <f>SUM(E341:E344)</f>
        <v>341715.46484999999</v>
      </c>
      <c r="F345" s="42">
        <f>E345/D345*100</f>
        <v>97.898735983666</v>
      </c>
    </row>
    <row r="346" spans="1:6" ht="75" x14ac:dyDescent="0.25">
      <c r="A346" s="258" t="s">
        <v>104</v>
      </c>
      <c r="B346" s="167" t="s">
        <v>110</v>
      </c>
      <c r="C346" s="29" t="s">
        <v>5</v>
      </c>
      <c r="D346" s="4">
        <v>0</v>
      </c>
      <c r="E346" s="4">
        <v>0</v>
      </c>
      <c r="F346" s="6">
        <v>0</v>
      </c>
    </row>
    <row r="347" spans="1:6" ht="25.5" x14ac:dyDescent="0.25">
      <c r="A347" s="258"/>
      <c r="B347" s="167"/>
      <c r="C347" s="30" t="s">
        <v>7</v>
      </c>
      <c r="D347" s="31">
        <v>0</v>
      </c>
      <c r="E347" s="31">
        <v>0</v>
      </c>
      <c r="F347" s="32">
        <v>0</v>
      </c>
    </row>
    <row r="348" spans="1:6" ht="38.25" x14ac:dyDescent="0.25">
      <c r="A348" s="258"/>
      <c r="B348" s="33"/>
      <c r="C348" s="30" t="s">
        <v>8</v>
      </c>
      <c r="D348" s="31">
        <v>42640.074670000002</v>
      </c>
      <c r="E348" s="31">
        <v>41366.101750000002</v>
      </c>
      <c r="F348" s="32">
        <f>E348/D348*100</f>
        <v>97.012263862435674</v>
      </c>
    </row>
    <row r="349" spans="1:6" ht="16.5" thickBot="1" x14ac:dyDescent="0.3">
      <c r="A349" s="258"/>
      <c r="B349" s="33"/>
      <c r="C349" s="34" t="s">
        <v>6</v>
      </c>
      <c r="D349" s="35">
        <v>0</v>
      </c>
      <c r="E349" s="35">
        <v>0</v>
      </c>
      <c r="F349" s="36">
        <v>0</v>
      </c>
    </row>
    <row r="350" spans="1:6" ht="16.5" thickBot="1" x14ac:dyDescent="0.3">
      <c r="A350" s="37"/>
      <c r="B350" s="25" t="s">
        <v>81</v>
      </c>
      <c r="C350" s="38"/>
      <c r="D350" s="27">
        <f>SUM(D346:D349)</f>
        <v>42640.074670000002</v>
      </c>
      <c r="E350" s="27">
        <f>SUM(E346:E349)</f>
        <v>41366.101750000002</v>
      </c>
      <c r="F350" s="28">
        <f>E350/D350*100</f>
        <v>97.012263862435674</v>
      </c>
    </row>
    <row r="351" spans="1:6" ht="25.5" x14ac:dyDescent="0.25">
      <c r="A351" s="257" t="s">
        <v>105</v>
      </c>
      <c r="B351" s="39" t="s">
        <v>111</v>
      </c>
      <c r="C351" s="29" t="s">
        <v>5</v>
      </c>
      <c r="D351" s="4">
        <v>0</v>
      </c>
      <c r="E351" s="4">
        <v>0</v>
      </c>
      <c r="F351" s="6">
        <v>0</v>
      </c>
    </row>
    <row r="352" spans="1:6" ht="25.5" x14ac:dyDescent="0.25">
      <c r="A352" s="258"/>
      <c r="B352" s="33"/>
      <c r="C352" s="30" t="s">
        <v>7</v>
      </c>
      <c r="D352" s="4">
        <v>0</v>
      </c>
      <c r="E352" s="4">
        <v>0</v>
      </c>
      <c r="F352" s="6">
        <v>0</v>
      </c>
    </row>
    <row r="353" spans="1:6" ht="38.25" x14ac:dyDescent="0.25">
      <c r="A353" s="258"/>
      <c r="B353" s="33"/>
      <c r="C353" s="30" t="s">
        <v>8</v>
      </c>
      <c r="D353" s="4">
        <v>0</v>
      </c>
      <c r="E353" s="4">
        <v>0</v>
      </c>
      <c r="F353" s="6">
        <v>0</v>
      </c>
    </row>
    <row r="354" spans="1:6" ht="16.5" thickBot="1" x14ac:dyDescent="0.3">
      <c r="A354" s="259"/>
      <c r="B354" s="41"/>
      <c r="C354" s="34" t="s">
        <v>6</v>
      </c>
      <c r="D354" s="4">
        <v>0</v>
      </c>
      <c r="E354" s="4">
        <v>0</v>
      </c>
      <c r="F354" s="6">
        <v>0</v>
      </c>
    </row>
    <row r="355" spans="1:6" ht="16.5" thickBot="1" x14ac:dyDescent="0.3">
      <c r="A355" s="52"/>
      <c r="B355" s="53" t="s">
        <v>81</v>
      </c>
      <c r="C355" s="54"/>
      <c r="D355" s="55">
        <f>SUM(D351:D354)</f>
        <v>0</v>
      </c>
      <c r="E355" s="55">
        <f>SUM(E351:E354)</f>
        <v>0</v>
      </c>
      <c r="F355" s="56">
        <v>0</v>
      </c>
    </row>
    <row r="356" spans="1:6" ht="25.5" x14ac:dyDescent="0.25">
      <c r="A356" s="257" t="s">
        <v>106</v>
      </c>
      <c r="B356" s="102" t="s">
        <v>473</v>
      </c>
      <c r="C356" s="61" t="s">
        <v>5</v>
      </c>
      <c r="D356" s="46">
        <v>0</v>
      </c>
      <c r="E356" s="46">
        <v>0</v>
      </c>
      <c r="F356" s="47">
        <v>0</v>
      </c>
    </row>
    <row r="357" spans="1:6" ht="25.5" x14ac:dyDescent="0.25">
      <c r="A357" s="258"/>
      <c r="B357" s="103"/>
      <c r="C357" s="17" t="s">
        <v>7</v>
      </c>
      <c r="D357" s="4">
        <v>17192.48</v>
      </c>
      <c r="E357" s="4">
        <v>14285.222529999999</v>
      </c>
      <c r="F357" s="6">
        <v>0</v>
      </c>
    </row>
    <row r="358" spans="1:6" ht="38.25" x14ac:dyDescent="0.25">
      <c r="A358" s="258"/>
      <c r="B358" s="103"/>
      <c r="C358" s="17" t="s">
        <v>8</v>
      </c>
      <c r="D358" s="4">
        <v>9356.4618399999999</v>
      </c>
      <c r="E358" s="4">
        <v>6407.1125000000002</v>
      </c>
      <c r="F358" s="6">
        <v>0</v>
      </c>
    </row>
    <row r="359" spans="1:6" ht="16.5" thickBot="1" x14ac:dyDescent="0.3">
      <c r="A359" s="259"/>
      <c r="B359" s="104"/>
      <c r="C359" s="105" t="s">
        <v>6</v>
      </c>
      <c r="D359" s="83">
        <v>157.08261999999999</v>
      </c>
      <c r="E359" s="83">
        <v>157.08261999999999</v>
      </c>
      <c r="F359" s="84">
        <v>0</v>
      </c>
    </row>
    <row r="360" spans="1:6" ht="16.5" thickBot="1" x14ac:dyDescent="0.3">
      <c r="A360" s="37"/>
      <c r="B360" s="25" t="s">
        <v>81</v>
      </c>
      <c r="C360" s="38"/>
      <c r="D360" s="27">
        <f>SUM(D356:D359)</f>
        <v>26706.024460000001</v>
      </c>
      <c r="E360" s="80">
        <f>SUM(E356:E359)</f>
        <v>20849.417649999999</v>
      </c>
      <c r="F360" s="28">
        <v>0</v>
      </c>
    </row>
    <row r="361" spans="1:6" ht="25.5" x14ac:dyDescent="0.25">
      <c r="A361" s="257" t="s">
        <v>107</v>
      </c>
      <c r="B361" s="171" t="s">
        <v>112</v>
      </c>
      <c r="C361" s="45" t="s">
        <v>5</v>
      </c>
      <c r="D361" s="46">
        <v>0</v>
      </c>
      <c r="E361" s="46">
        <v>0</v>
      </c>
      <c r="F361" s="47">
        <v>0</v>
      </c>
    </row>
    <row r="362" spans="1:6" ht="25.5" x14ac:dyDescent="0.25">
      <c r="A362" s="258"/>
      <c r="B362" s="33"/>
      <c r="C362" s="30" t="s">
        <v>7</v>
      </c>
      <c r="D362" s="4">
        <v>0</v>
      </c>
      <c r="E362" s="4">
        <v>0</v>
      </c>
      <c r="F362" s="6">
        <v>0</v>
      </c>
    </row>
    <row r="363" spans="1:6" ht="38.25" x14ac:dyDescent="0.25">
      <c r="A363" s="258"/>
      <c r="B363" s="33"/>
      <c r="C363" s="30" t="s">
        <v>8</v>
      </c>
      <c r="D363" s="4">
        <v>10064.860420000001</v>
      </c>
      <c r="E363" s="4">
        <v>9860.9796700000006</v>
      </c>
      <c r="F363" s="6">
        <f>E363/D363*100</f>
        <v>97.97433107373385</v>
      </c>
    </row>
    <row r="364" spans="1:6" ht="16.5" thickBot="1" x14ac:dyDescent="0.3">
      <c r="A364" s="259"/>
      <c r="B364" s="48"/>
      <c r="C364" s="49" t="s">
        <v>6</v>
      </c>
      <c r="D364" s="83">
        <v>0</v>
      </c>
      <c r="E364" s="83">
        <v>0</v>
      </c>
      <c r="F364" s="84">
        <v>0</v>
      </c>
    </row>
    <row r="365" spans="1:6" ht="16.5" thickBot="1" x14ac:dyDescent="0.3">
      <c r="A365" s="52"/>
      <c r="B365" s="53" t="s">
        <v>81</v>
      </c>
      <c r="C365" s="54"/>
      <c r="D365" s="55">
        <f>SUM(D361:D364)</f>
        <v>10064.860420000001</v>
      </c>
      <c r="E365" s="55">
        <f>SUM(E361:E364)</f>
        <v>9860.9796700000006</v>
      </c>
      <c r="F365" s="56">
        <f>E365/D365*100</f>
        <v>97.97433107373385</v>
      </c>
    </row>
    <row r="366" spans="1:6" ht="30" x14ac:dyDescent="0.25">
      <c r="A366" s="257" t="s">
        <v>108</v>
      </c>
      <c r="B366" s="166" t="s">
        <v>474</v>
      </c>
      <c r="C366" s="45" t="s">
        <v>5</v>
      </c>
      <c r="D366" s="46">
        <v>0</v>
      </c>
      <c r="E366" s="46">
        <v>0</v>
      </c>
      <c r="F366" s="86">
        <v>0</v>
      </c>
    </row>
    <row r="367" spans="1:6" ht="25.5" x14ac:dyDescent="0.25">
      <c r="A367" s="258"/>
      <c r="B367" s="66"/>
      <c r="C367" s="30" t="s">
        <v>7</v>
      </c>
      <c r="D367" s="31">
        <v>0</v>
      </c>
      <c r="E367" s="31">
        <v>0</v>
      </c>
      <c r="F367" s="59">
        <v>0</v>
      </c>
    </row>
    <row r="368" spans="1:6" ht="38.25" x14ac:dyDescent="0.25">
      <c r="A368" s="258"/>
      <c r="B368" s="66"/>
      <c r="C368" s="30" t="s">
        <v>8</v>
      </c>
      <c r="D368" s="31">
        <v>0</v>
      </c>
      <c r="E368" s="31">
        <v>0</v>
      </c>
      <c r="F368" s="59">
        <v>0</v>
      </c>
    </row>
    <row r="369" spans="1:6" ht="16.5" thickBot="1" x14ac:dyDescent="0.3">
      <c r="A369" s="259"/>
      <c r="B369" s="67"/>
      <c r="C369" s="49" t="s">
        <v>6</v>
      </c>
      <c r="D369" s="50">
        <v>0</v>
      </c>
      <c r="E369" s="50">
        <v>0</v>
      </c>
      <c r="F369" s="68">
        <v>0</v>
      </c>
    </row>
    <row r="370" spans="1:6" ht="16.5" thickBot="1" x14ac:dyDescent="0.3">
      <c r="A370" s="37"/>
      <c r="B370" s="25" t="s">
        <v>81</v>
      </c>
      <c r="C370" s="99"/>
      <c r="D370" s="106">
        <v>0</v>
      </c>
      <c r="E370" s="106">
        <v>0</v>
      </c>
      <c r="F370" s="107">
        <v>0</v>
      </c>
    </row>
    <row r="371" spans="1:6" ht="25.5" x14ac:dyDescent="0.25">
      <c r="A371" s="258" t="s">
        <v>143</v>
      </c>
      <c r="B371" s="39" t="s">
        <v>23</v>
      </c>
      <c r="C371" s="29" t="s">
        <v>5</v>
      </c>
      <c r="D371" s="4">
        <v>0.79400000000000004</v>
      </c>
      <c r="E371" s="4">
        <v>0.79400000000000004</v>
      </c>
      <c r="F371" s="6">
        <f>E371/D371*100</f>
        <v>100</v>
      </c>
    </row>
    <row r="372" spans="1:6" ht="25.5" x14ac:dyDescent="0.25">
      <c r="A372" s="258"/>
      <c r="B372" s="33"/>
      <c r="C372" s="30" t="s">
        <v>7</v>
      </c>
      <c r="D372" s="31">
        <v>0</v>
      </c>
      <c r="E372" s="31">
        <v>0</v>
      </c>
      <c r="F372" s="32">
        <v>0</v>
      </c>
    </row>
    <row r="373" spans="1:6" ht="38.25" x14ac:dyDescent="0.25">
      <c r="A373" s="258"/>
      <c r="B373" s="33"/>
      <c r="C373" s="30" t="s">
        <v>8</v>
      </c>
      <c r="D373" s="31">
        <v>269638.17177999998</v>
      </c>
      <c r="E373" s="31">
        <v>269638.17177999998</v>
      </c>
      <c r="F373" s="32">
        <f>E373/D373*100</f>
        <v>100</v>
      </c>
    </row>
    <row r="374" spans="1:6" ht="16.5" thickBot="1" x14ac:dyDescent="0.3">
      <c r="A374" s="259"/>
      <c r="B374" s="41"/>
      <c r="C374" s="34" t="s">
        <v>6</v>
      </c>
      <c r="D374" s="83">
        <v>0</v>
      </c>
      <c r="E374" s="83">
        <v>0</v>
      </c>
      <c r="F374" s="84">
        <v>0</v>
      </c>
    </row>
    <row r="375" spans="1:6" ht="16.5" thickBot="1" x14ac:dyDescent="0.3">
      <c r="A375" s="37"/>
      <c r="B375" s="25" t="s">
        <v>81</v>
      </c>
      <c r="C375" s="38"/>
      <c r="D375" s="27">
        <f>SUM(D371:D374)</f>
        <v>269638.96577999997</v>
      </c>
      <c r="E375" s="27">
        <f>SUM(E371:E374)</f>
        <v>269638.96577999997</v>
      </c>
      <c r="F375" s="28">
        <f>E375/D375*100</f>
        <v>100</v>
      </c>
    </row>
    <row r="376" spans="1:6" ht="25.5" x14ac:dyDescent="0.25">
      <c r="A376" s="265" t="s">
        <v>113</v>
      </c>
      <c r="B376" s="296" t="s">
        <v>141</v>
      </c>
      <c r="C376" s="82" t="s">
        <v>5</v>
      </c>
      <c r="D376" s="4">
        <v>0</v>
      </c>
      <c r="E376" s="4">
        <v>0</v>
      </c>
      <c r="F376" s="4">
        <v>0</v>
      </c>
    </row>
    <row r="377" spans="1:6" ht="25.5" x14ac:dyDescent="0.25">
      <c r="A377" s="265"/>
      <c r="B377" s="297"/>
      <c r="C377" s="17" t="s">
        <v>7</v>
      </c>
      <c r="D377" s="31">
        <f>D382+D387+D392</f>
        <v>176501</v>
      </c>
      <c r="E377" s="31">
        <f>E382+E387+E392</f>
        <v>168324.035</v>
      </c>
      <c r="F377" s="31">
        <f>E377/D377*100</f>
        <v>95.367184888470888</v>
      </c>
    </row>
    <row r="378" spans="1:6" ht="38.25" x14ac:dyDescent="0.25">
      <c r="A378" s="265"/>
      <c r="B378" s="297"/>
      <c r="C378" s="17" t="s">
        <v>8</v>
      </c>
      <c r="D378" s="31">
        <f>D383+D388+D393</f>
        <v>732106.19975999987</v>
      </c>
      <c r="E378" s="31">
        <f>E383+E388+E393</f>
        <v>619197.12705999997</v>
      </c>
      <c r="F378" s="31">
        <f>E378/D378*100</f>
        <v>84.577500813814453</v>
      </c>
    </row>
    <row r="379" spans="1:6" ht="16.5" thickBot="1" x14ac:dyDescent="0.3">
      <c r="A379" s="265"/>
      <c r="B379" s="298"/>
      <c r="C379" s="156" t="s">
        <v>6</v>
      </c>
      <c r="D379" s="35">
        <v>0</v>
      </c>
      <c r="E379" s="35">
        <v>0</v>
      </c>
      <c r="F379" s="35">
        <v>0</v>
      </c>
    </row>
    <row r="380" spans="1:6" ht="16.5" thickBot="1" x14ac:dyDescent="0.3">
      <c r="A380" s="24"/>
      <c r="B380" s="25" t="s">
        <v>79</v>
      </c>
      <c r="C380" s="26"/>
      <c r="D380" s="27">
        <f>SUM(D376:D379)</f>
        <v>908607.19975999987</v>
      </c>
      <c r="E380" s="27">
        <f>SUM(E376:E379)</f>
        <v>787521.16206</v>
      </c>
      <c r="F380" s="42">
        <f>E380/D380*100</f>
        <v>86.673445056127264</v>
      </c>
    </row>
    <row r="381" spans="1:6" ht="25.5" x14ac:dyDescent="0.25">
      <c r="A381" s="258" t="s">
        <v>114</v>
      </c>
      <c r="B381" s="167" t="s">
        <v>116</v>
      </c>
      <c r="C381" s="29" t="s">
        <v>5</v>
      </c>
      <c r="D381" s="4">
        <v>0</v>
      </c>
      <c r="E381" s="4">
        <v>0</v>
      </c>
      <c r="F381" s="6">
        <v>0</v>
      </c>
    </row>
    <row r="382" spans="1:6" ht="25.5" x14ac:dyDescent="0.25">
      <c r="A382" s="258"/>
      <c r="B382" s="167"/>
      <c r="C382" s="30" t="s">
        <v>7</v>
      </c>
      <c r="D382" s="31">
        <v>48155</v>
      </c>
      <c r="E382" s="31">
        <v>46189.440000000002</v>
      </c>
      <c r="F382" s="32">
        <f>E382/D382*100</f>
        <v>95.918263939362475</v>
      </c>
    </row>
    <row r="383" spans="1:6" ht="38.25" x14ac:dyDescent="0.25">
      <c r="A383" s="258"/>
      <c r="B383" s="33"/>
      <c r="C383" s="30" t="s">
        <v>8</v>
      </c>
      <c r="D383" s="31">
        <v>64354.331160000002</v>
      </c>
      <c r="E383" s="31">
        <v>61727.394</v>
      </c>
      <c r="F383" s="32">
        <f>E383/D383*100</f>
        <v>95.918010314692239</v>
      </c>
    </row>
    <row r="384" spans="1:6" ht="16.5" thickBot="1" x14ac:dyDescent="0.3">
      <c r="A384" s="258"/>
      <c r="B384" s="33"/>
      <c r="C384" s="34" t="s">
        <v>6</v>
      </c>
      <c r="D384" s="31">
        <v>0</v>
      </c>
      <c r="E384" s="31">
        <v>0</v>
      </c>
      <c r="F384" s="32">
        <v>0</v>
      </c>
    </row>
    <row r="385" spans="1:6" ht="16.5" thickBot="1" x14ac:dyDescent="0.3">
      <c r="A385" s="37"/>
      <c r="B385" s="25" t="s">
        <v>81</v>
      </c>
      <c r="C385" s="38"/>
      <c r="D385" s="27">
        <f>SUM(D381:D384)</f>
        <v>112509.33116</v>
      </c>
      <c r="E385" s="27">
        <f>SUM(E381:E384)</f>
        <v>107916.834</v>
      </c>
      <c r="F385" s="28">
        <f>E385/D385*100</f>
        <v>95.918118868319468</v>
      </c>
    </row>
    <row r="386" spans="1:6" ht="25.5" x14ac:dyDescent="0.25">
      <c r="A386" s="257" t="s">
        <v>115</v>
      </c>
      <c r="B386" s="39" t="s">
        <v>117</v>
      </c>
      <c r="C386" s="29" t="s">
        <v>5</v>
      </c>
      <c r="D386" s="4">
        <v>0</v>
      </c>
      <c r="E386" s="4">
        <v>0</v>
      </c>
      <c r="F386" s="6">
        <v>0</v>
      </c>
    </row>
    <row r="387" spans="1:6" ht="25.5" x14ac:dyDescent="0.25">
      <c r="A387" s="258"/>
      <c r="B387" s="33"/>
      <c r="C387" s="30" t="s">
        <v>7</v>
      </c>
      <c r="D387" s="31">
        <v>128346</v>
      </c>
      <c r="E387" s="31">
        <v>122134.595</v>
      </c>
      <c r="F387" s="32">
        <f>E387/D387*100</f>
        <v>95.160421828494847</v>
      </c>
    </row>
    <row r="388" spans="1:6" ht="38.25" x14ac:dyDescent="0.25">
      <c r="A388" s="258"/>
      <c r="B388" s="33"/>
      <c r="C388" s="30" t="s">
        <v>8</v>
      </c>
      <c r="D388" s="31">
        <v>593982.94059999997</v>
      </c>
      <c r="E388" s="31">
        <v>484044.05599999998</v>
      </c>
      <c r="F388" s="32">
        <f>E388/D388*100</f>
        <v>81.491238706460592</v>
      </c>
    </row>
    <row r="389" spans="1:6" ht="16.5" thickBot="1" x14ac:dyDescent="0.3">
      <c r="A389" s="259"/>
      <c r="B389" s="41"/>
      <c r="C389" s="34" t="s">
        <v>6</v>
      </c>
      <c r="D389" s="31">
        <v>0</v>
      </c>
      <c r="E389" s="31">
        <v>0</v>
      </c>
      <c r="F389" s="32">
        <v>0</v>
      </c>
    </row>
    <row r="390" spans="1:6" ht="16.5" thickBot="1" x14ac:dyDescent="0.3">
      <c r="A390" s="37"/>
      <c r="B390" s="25" t="s">
        <v>81</v>
      </c>
      <c r="C390" s="38"/>
      <c r="D390" s="27">
        <f>SUM(D386:D389)</f>
        <v>722328.94059999997</v>
      </c>
      <c r="E390" s="27">
        <f>SUM(E386:E389)</f>
        <v>606178.65099999995</v>
      </c>
      <c r="F390" s="28">
        <f>E390/D390*100</f>
        <v>83.920028248692319</v>
      </c>
    </row>
    <row r="391" spans="1:6" ht="25.5" x14ac:dyDescent="0.25">
      <c r="A391" s="257" t="s">
        <v>332</v>
      </c>
      <c r="B391" s="39" t="s">
        <v>23</v>
      </c>
      <c r="C391" s="29" t="s">
        <v>5</v>
      </c>
      <c r="D391" s="4">
        <v>0</v>
      </c>
      <c r="E391" s="4">
        <v>0</v>
      </c>
      <c r="F391" s="6">
        <v>0</v>
      </c>
    </row>
    <row r="392" spans="1:6" ht="25.5" x14ac:dyDescent="0.25">
      <c r="A392" s="258"/>
      <c r="B392" s="33"/>
      <c r="C392" s="30" t="s">
        <v>7</v>
      </c>
      <c r="D392" s="4">
        <v>0</v>
      </c>
      <c r="E392" s="4">
        <v>0</v>
      </c>
      <c r="F392" s="6">
        <v>0</v>
      </c>
    </row>
    <row r="393" spans="1:6" ht="38.25" x14ac:dyDescent="0.25">
      <c r="A393" s="258"/>
      <c r="B393" s="33"/>
      <c r="C393" s="30" t="s">
        <v>8</v>
      </c>
      <c r="D393" s="124">
        <v>73768.928</v>
      </c>
      <c r="E393" s="31">
        <v>73425.677060000002</v>
      </c>
      <c r="F393" s="32">
        <f>E393/D393*100</f>
        <v>99.534694417682203</v>
      </c>
    </row>
    <row r="394" spans="1:6" ht="16.5" thickBot="1" x14ac:dyDescent="0.3">
      <c r="A394" s="259"/>
      <c r="B394" s="41"/>
      <c r="C394" s="34" t="s">
        <v>6</v>
      </c>
      <c r="D394" s="4">
        <v>0</v>
      </c>
      <c r="E394" s="4">
        <v>0</v>
      </c>
      <c r="F394" s="6">
        <v>0</v>
      </c>
    </row>
    <row r="395" spans="1:6" ht="16.5" thickBot="1" x14ac:dyDescent="0.3">
      <c r="A395" s="37"/>
      <c r="B395" s="25" t="s">
        <v>81</v>
      </c>
      <c r="C395" s="38"/>
      <c r="D395" s="27">
        <f>SUM(D391:D394)</f>
        <v>73768.928</v>
      </c>
      <c r="E395" s="27">
        <f>SUM(E391:E394)</f>
        <v>73425.677060000002</v>
      </c>
      <c r="F395" s="28">
        <f>E395/D395*100</f>
        <v>99.534694417682203</v>
      </c>
    </row>
    <row r="396" spans="1:6" ht="25.5" x14ac:dyDescent="0.25">
      <c r="A396" s="264" t="s">
        <v>118</v>
      </c>
      <c r="B396" s="261" t="s">
        <v>121</v>
      </c>
      <c r="C396" s="14" t="s">
        <v>5</v>
      </c>
      <c r="D396" s="31">
        <f t="shared" ref="D396" si="12">D401+D406+D411</f>
        <v>4371.1595100000004</v>
      </c>
      <c r="E396" s="31">
        <f>E401+E406+E411+E416</f>
        <v>4371.1594999999998</v>
      </c>
      <c r="F396" s="16">
        <f>E396/D396*100</f>
        <v>99.999999771227735</v>
      </c>
    </row>
    <row r="397" spans="1:6" ht="25.5" x14ac:dyDescent="0.25">
      <c r="A397" s="265"/>
      <c r="B397" s="262"/>
      <c r="C397" s="17" t="s">
        <v>7</v>
      </c>
      <c r="D397" s="31">
        <f>D402+D407+D417</f>
        <v>21879.06049</v>
      </c>
      <c r="E397" s="31">
        <f t="shared" ref="E397:E399" si="13">E402+E407+E412+E417</f>
        <v>21869.978199999998</v>
      </c>
      <c r="F397" s="19">
        <f>E397/D397*100</f>
        <v>99.958488665433549</v>
      </c>
    </row>
    <row r="398" spans="1:6" ht="38.25" x14ac:dyDescent="0.25">
      <c r="A398" s="265"/>
      <c r="B398" s="262"/>
      <c r="C398" s="17" t="s">
        <v>8</v>
      </c>
      <c r="D398" s="31">
        <f>D403+D408+D413+D418</f>
        <v>244965.17603</v>
      </c>
      <c r="E398" s="31">
        <f t="shared" si="13"/>
        <v>244962.96677</v>
      </c>
      <c r="F398" s="108">
        <f>E398/D398*100</f>
        <v>99.999098133034337</v>
      </c>
    </row>
    <row r="399" spans="1:6" ht="16.5" thickBot="1" x14ac:dyDescent="0.3">
      <c r="A399" s="266"/>
      <c r="B399" s="263"/>
      <c r="C399" s="21" t="s">
        <v>6</v>
      </c>
      <c r="D399" s="22">
        <v>0</v>
      </c>
      <c r="E399" s="31">
        <f t="shared" si="13"/>
        <v>0</v>
      </c>
      <c r="F399" s="23">
        <v>0</v>
      </c>
    </row>
    <row r="400" spans="1:6" ht="16.5" thickBot="1" x14ac:dyDescent="0.3">
      <c r="A400" s="24"/>
      <c r="B400" s="25" t="s">
        <v>79</v>
      </c>
      <c r="C400" s="26"/>
      <c r="D400" s="27">
        <f>D396+D397+D398</f>
        <v>271215.39603</v>
      </c>
      <c r="E400" s="27">
        <f>SUM(E396:E399)</f>
        <v>271204.10447000002</v>
      </c>
      <c r="F400" s="28">
        <f>E400/D400*100</f>
        <v>99.995836681779409</v>
      </c>
    </row>
    <row r="401" spans="1:6" ht="25.5" customHeight="1" x14ac:dyDescent="0.25">
      <c r="A401" s="257" t="s">
        <v>119</v>
      </c>
      <c r="B401" s="267" t="s">
        <v>330</v>
      </c>
      <c r="C401" s="29" t="s">
        <v>5</v>
      </c>
      <c r="D401" s="4">
        <v>0</v>
      </c>
      <c r="E401" s="4">
        <v>0</v>
      </c>
      <c r="F401" s="6">
        <v>0</v>
      </c>
    </row>
    <row r="402" spans="1:6" ht="34.5" customHeight="1" x14ac:dyDescent="0.25">
      <c r="A402" s="258"/>
      <c r="B402" s="268"/>
      <c r="C402" s="30" t="s">
        <v>7</v>
      </c>
      <c r="D402" s="31">
        <v>9741</v>
      </c>
      <c r="E402" s="109">
        <v>9741</v>
      </c>
      <c r="F402" s="32">
        <f>E402/D402*100</f>
        <v>100</v>
      </c>
    </row>
    <row r="403" spans="1:6" ht="38.25" x14ac:dyDescent="0.25">
      <c r="A403" s="258"/>
      <c r="B403" s="268"/>
      <c r="C403" s="30" t="s">
        <v>8</v>
      </c>
      <c r="D403" s="31">
        <v>513</v>
      </c>
      <c r="E403" s="109">
        <v>513</v>
      </c>
      <c r="F403" s="32">
        <f>E403/D403*100</f>
        <v>100</v>
      </c>
    </row>
    <row r="404" spans="1:6" ht="16.5" thickBot="1" x14ac:dyDescent="0.3">
      <c r="A404" s="258"/>
      <c r="B404" s="33"/>
      <c r="C404" s="34" t="s">
        <v>6</v>
      </c>
      <c r="D404" s="35">
        <v>0</v>
      </c>
      <c r="E404" s="35">
        <v>0</v>
      </c>
      <c r="F404" s="36">
        <v>0</v>
      </c>
    </row>
    <row r="405" spans="1:6" ht="16.5" thickBot="1" x14ac:dyDescent="0.3">
      <c r="A405" s="37"/>
      <c r="B405" s="25" t="s">
        <v>81</v>
      </c>
      <c r="C405" s="38"/>
      <c r="D405" s="27">
        <f>SUM(D401:D404)</f>
        <v>10254</v>
      </c>
      <c r="E405" s="27">
        <f>SUM(E401:E404)</f>
        <v>10254</v>
      </c>
      <c r="F405" s="28">
        <f>E405/D405*100</f>
        <v>100</v>
      </c>
    </row>
    <row r="406" spans="1:6" ht="45" x14ac:dyDescent="0.25">
      <c r="A406" s="257" t="s">
        <v>120</v>
      </c>
      <c r="B406" s="44" t="s">
        <v>122</v>
      </c>
      <c r="C406" s="45" t="s">
        <v>5</v>
      </c>
      <c r="D406" s="46">
        <v>4371.1595100000004</v>
      </c>
      <c r="E406" s="46">
        <v>4371.1594999999998</v>
      </c>
      <c r="F406" s="47">
        <f>E406/D406*100</f>
        <v>99.999999771227735</v>
      </c>
    </row>
    <row r="407" spans="1:6" ht="25.5" x14ac:dyDescent="0.25">
      <c r="A407" s="258"/>
      <c r="B407" s="33"/>
      <c r="C407" s="30" t="s">
        <v>7</v>
      </c>
      <c r="D407" s="31">
        <v>1457.0604900000001</v>
      </c>
      <c r="E407" s="31">
        <v>1457.0531599999999</v>
      </c>
      <c r="F407" s="32">
        <f>E407/D407*100</f>
        <v>99.999496932347668</v>
      </c>
    </row>
    <row r="408" spans="1:6" ht="38.25" x14ac:dyDescent="0.25">
      <c r="A408" s="258"/>
      <c r="B408" s="33"/>
      <c r="C408" s="30" t="s">
        <v>8</v>
      </c>
      <c r="D408" s="31">
        <v>4661.2548200000001</v>
      </c>
      <c r="E408" s="31">
        <v>4661.2547999999997</v>
      </c>
      <c r="F408" s="32">
        <f>E408/D408*100</f>
        <v>99.999999570930981</v>
      </c>
    </row>
    <row r="409" spans="1:6" ht="16.5" thickBot="1" x14ac:dyDescent="0.3">
      <c r="A409" s="259"/>
      <c r="B409" s="48"/>
      <c r="C409" s="49" t="s">
        <v>6</v>
      </c>
      <c r="D409" s="22">
        <v>0</v>
      </c>
      <c r="E409" s="22">
        <v>0</v>
      </c>
      <c r="F409" s="23">
        <v>0</v>
      </c>
    </row>
    <row r="410" spans="1:6" ht="16.5" thickBot="1" x14ac:dyDescent="0.3">
      <c r="A410" s="37"/>
      <c r="B410" s="25" t="s">
        <v>81</v>
      </c>
      <c r="C410" s="38"/>
      <c r="D410" s="27">
        <f>SUM(D406:D409)</f>
        <v>10489.474819999999</v>
      </c>
      <c r="E410" s="27">
        <f>SUM(E406:E409)</f>
        <v>10489.46746</v>
      </c>
      <c r="F410" s="28">
        <f>E410/D410*100</f>
        <v>99.999929834428073</v>
      </c>
    </row>
    <row r="411" spans="1:6" ht="38.25" customHeight="1" x14ac:dyDescent="0.25">
      <c r="A411" s="299" t="s">
        <v>331</v>
      </c>
      <c r="B411" s="267" t="s">
        <v>23</v>
      </c>
      <c r="C411" s="45" t="s">
        <v>5</v>
      </c>
      <c r="D411" s="4">
        <v>0</v>
      </c>
      <c r="E411" s="4">
        <v>0</v>
      </c>
      <c r="F411" s="155">
        <v>0</v>
      </c>
    </row>
    <row r="412" spans="1:6" ht="30.75" customHeight="1" x14ac:dyDescent="0.25">
      <c r="A412" s="274"/>
      <c r="B412" s="268"/>
      <c r="C412" s="30" t="s">
        <v>7</v>
      </c>
      <c r="D412" s="31">
        <v>0</v>
      </c>
      <c r="E412" s="31">
        <v>0</v>
      </c>
      <c r="F412" s="155">
        <v>0</v>
      </c>
    </row>
    <row r="413" spans="1:6" ht="46.5" customHeight="1" x14ac:dyDescent="0.25">
      <c r="A413" s="274"/>
      <c r="B413" s="268"/>
      <c r="C413" s="30" t="s">
        <v>8</v>
      </c>
      <c r="D413" s="31">
        <v>230020.12439000001</v>
      </c>
      <c r="E413" s="31">
        <v>230020.12439000001</v>
      </c>
      <c r="F413" s="155">
        <f>E413/D413*100</f>
        <v>100</v>
      </c>
    </row>
    <row r="414" spans="1:6" ht="29.25" customHeight="1" thickBot="1" x14ac:dyDescent="0.3">
      <c r="A414" s="295"/>
      <c r="B414" s="294"/>
      <c r="C414" s="49" t="s">
        <v>6</v>
      </c>
      <c r="D414" s="31">
        <v>0</v>
      </c>
      <c r="E414" s="31">
        <v>0</v>
      </c>
      <c r="F414" s="155">
        <v>0</v>
      </c>
    </row>
    <row r="415" spans="1:6" ht="17.25" customHeight="1" thickBot="1" x14ac:dyDescent="0.3">
      <c r="A415" s="37"/>
      <c r="B415" s="152" t="s">
        <v>81</v>
      </c>
      <c r="C415" s="178"/>
      <c r="D415" s="27">
        <f>SUM(D411:D414)</f>
        <v>230020.12439000001</v>
      </c>
      <c r="E415" s="27">
        <f>SUM(E411:E414)</f>
        <v>230020.12439000001</v>
      </c>
      <c r="F415" s="28">
        <f>E415/D415*100</f>
        <v>100</v>
      </c>
    </row>
    <row r="416" spans="1:6" ht="26.25" customHeight="1" x14ac:dyDescent="0.25">
      <c r="A416" s="169" t="s">
        <v>533</v>
      </c>
      <c r="B416" s="267" t="s">
        <v>336</v>
      </c>
      <c r="C416" s="82" t="s">
        <v>5</v>
      </c>
      <c r="D416" s="160"/>
      <c r="E416" s="160"/>
      <c r="F416" s="177"/>
    </row>
    <row r="417" spans="1:6" ht="27.75" customHeight="1" x14ac:dyDescent="0.25">
      <c r="A417" s="274"/>
      <c r="B417" s="268"/>
      <c r="C417" s="17" t="s">
        <v>7</v>
      </c>
      <c r="D417" s="31">
        <v>10681</v>
      </c>
      <c r="E417" s="31">
        <v>10671.92504</v>
      </c>
      <c r="F417" s="59">
        <f>E417/D417*100</f>
        <v>99.915036419810875</v>
      </c>
    </row>
    <row r="418" spans="1:6" ht="41.25" customHeight="1" x14ac:dyDescent="0.25">
      <c r="A418" s="274"/>
      <c r="B418" s="268"/>
      <c r="C418" s="17" t="s">
        <v>8</v>
      </c>
      <c r="D418" s="31">
        <v>9770.7968199999996</v>
      </c>
      <c r="E418" s="31">
        <v>9768.5875799999994</v>
      </c>
      <c r="F418" s="59">
        <f>E418/D418*100</f>
        <v>99.977389356869267</v>
      </c>
    </row>
    <row r="419" spans="1:6" ht="17.25" customHeight="1" x14ac:dyDescent="0.25">
      <c r="A419" s="295"/>
      <c r="B419" s="294"/>
      <c r="C419" s="17" t="s">
        <v>6</v>
      </c>
      <c r="D419" s="157"/>
      <c r="E419" s="157"/>
      <c r="F419" s="59"/>
    </row>
    <row r="420" spans="1:6" ht="21" customHeight="1" thickBot="1" x14ac:dyDescent="0.3">
      <c r="A420" s="176"/>
      <c r="B420" s="158" t="s">
        <v>81</v>
      </c>
      <c r="C420" s="159"/>
      <c r="D420" s="163">
        <f>SUM(D416:D419)</f>
        <v>20451.79682</v>
      </c>
      <c r="E420" s="163">
        <f>SUM(E416:E419)</f>
        <v>20440.512620000001</v>
      </c>
      <c r="F420" s="175">
        <f t="shared" ref="F420" si="14">E420/D420*100</f>
        <v>99.944825385762854</v>
      </c>
    </row>
    <row r="421" spans="1:6" ht="25.5" x14ac:dyDescent="0.25">
      <c r="A421" s="265" t="s">
        <v>123</v>
      </c>
      <c r="B421" s="262" t="s">
        <v>126</v>
      </c>
      <c r="C421" s="82" t="s">
        <v>5</v>
      </c>
      <c r="D421" s="31">
        <f t="shared" ref="D421" si="15">D426+D431+D436</f>
        <v>0</v>
      </c>
      <c r="E421" s="4">
        <v>0</v>
      </c>
      <c r="F421" s="6">
        <v>0</v>
      </c>
    </row>
    <row r="422" spans="1:6" ht="25.5" x14ac:dyDescent="0.25">
      <c r="A422" s="265"/>
      <c r="B422" s="262"/>
      <c r="C422" s="17" t="s">
        <v>7</v>
      </c>
      <c r="D422" s="31">
        <f t="shared" ref="D422" si="16">D427+D432+D437</f>
        <v>3983</v>
      </c>
      <c r="E422" s="31">
        <f>E427+E432+E437</f>
        <v>3979.6123699999998</v>
      </c>
      <c r="F422" s="32">
        <f>E422/D422*100</f>
        <v>99.914947778056742</v>
      </c>
    </row>
    <row r="423" spans="1:6" ht="38.25" x14ac:dyDescent="0.25">
      <c r="A423" s="265"/>
      <c r="B423" s="262"/>
      <c r="C423" s="17" t="s">
        <v>8</v>
      </c>
      <c r="D423" s="31">
        <f t="shared" ref="D423" si="17">D428+D433+D438</f>
        <v>76179.430720000004</v>
      </c>
      <c r="E423" s="31">
        <f>E428+E433+E438</f>
        <v>75598.724470000001</v>
      </c>
      <c r="F423" s="32">
        <f>E423/D423*100</f>
        <v>99.23771253668933</v>
      </c>
    </row>
    <row r="424" spans="1:6" ht="16.5" thickBot="1" x14ac:dyDescent="0.3">
      <c r="A424" s="266"/>
      <c r="B424" s="263"/>
      <c r="C424" s="21" t="s">
        <v>6</v>
      </c>
      <c r="D424" s="22">
        <v>0</v>
      </c>
      <c r="E424" s="22">
        <v>0</v>
      </c>
      <c r="F424" s="23">
        <v>0</v>
      </c>
    </row>
    <row r="425" spans="1:6" ht="16.5" thickBot="1" x14ac:dyDescent="0.3">
      <c r="A425" s="24"/>
      <c r="B425" s="25" t="s">
        <v>79</v>
      </c>
      <c r="C425" s="26"/>
      <c r="D425" s="27">
        <f>SUM(D421:D424)</f>
        <v>80162.430720000004</v>
      </c>
      <c r="E425" s="27">
        <f>SUM(E421:E424)</f>
        <v>79578.336840000004</v>
      </c>
      <c r="F425" s="28">
        <f>E425/D425*100</f>
        <v>99.271362064805416</v>
      </c>
    </row>
    <row r="426" spans="1:6" ht="30" x14ac:dyDescent="0.25">
      <c r="A426" s="257" t="s">
        <v>124</v>
      </c>
      <c r="B426" s="110" t="s">
        <v>148</v>
      </c>
      <c r="C426" s="29" t="s">
        <v>5</v>
      </c>
      <c r="D426" s="4">
        <v>0</v>
      </c>
      <c r="E426" s="4">
        <v>0</v>
      </c>
      <c r="F426" s="6">
        <v>0</v>
      </c>
    </row>
    <row r="427" spans="1:6" ht="25.5" x14ac:dyDescent="0.25">
      <c r="A427" s="258"/>
      <c r="B427" s="167"/>
      <c r="C427" s="30" t="s">
        <v>7</v>
      </c>
      <c r="D427" s="31">
        <v>0</v>
      </c>
      <c r="E427" s="31">
        <v>0</v>
      </c>
      <c r="F427" s="32">
        <v>0</v>
      </c>
    </row>
    <row r="428" spans="1:6" ht="38.25" x14ac:dyDescent="0.25">
      <c r="A428" s="258"/>
      <c r="B428" s="33"/>
      <c r="C428" s="30" t="s">
        <v>8</v>
      </c>
      <c r="D428" s="31">
        <v>540</v>
      </c>
      <c r="E428" s="31">
        <v>540</v>
      </c>
      <c r="F428" s="32">
        <f>E428/D428*100</f>
        <v>100</v>
      </c>
    </row>
    <row r="429" spans="1:6" ht="16.5" thickBot="1" x14ac:dyDescent="0.3">
      <c r="A429" s="258"/>
      <c r="B429" s="33"/>
      <c r="C429" s="34" t="s">
        <v>6</v>
      </c>
      <c r="D429" s="35">
        <v>0</v>
      </c>
      <c r="E429" s="35">
        <v>0</v>
      </c>
      <c r="F429" s="36">
        <v>0</v>
      </c>
    </row>
    <row r="430" spans="1:6" ht="16.5" thickBot="1" x14ac:dyDescent="0.3">
      <c r="A430" s="37"/>
      <c r="B430" s="25" t="s">
        <v>81</v>
      </c>
      <c r="C430" s="38"/>
      <c r="D430" s="27">
        <f>SUM(D426:D429)</f>
        <v>540</v>
      </c>
      <c r="E430" s="80">
        <f>SUM(E426:E429)</f>
        <v>540</v>
      </c>
      <c r="F430" s="42">
        <f>E430/D430*100</f>
        <v>100</v>
      </c>
    </row>
    <row r="431" spans="1:6" ht="30" x14ac:dyDescent="0.25">
      <c r="A431" s="257" t="s">
        <v>125</v>
      </c>
      <c r="B431" s="39" t="s">
        <v>149</v>
      </c>
      <c r="C431" s="29" t="s">
        <v>5</v>
      </c>
      <c r="D431" s="31">
        <v>0</v>
      </c>
      <c r="E431" s="31">
        <v>0</v>
      </c>
      <c r="F431" s="32">
        <v>0</v>
      </c>
    </row>
    <row r="432" spans="1:6" ht="25.5" x14ac:dyDescent="0.25">
      <c r="A432" s="258"/>
      <c r="B432" s="33"/>
      <c r="C432" s="30" t="s">
        <v>7</v>
      </c>
      <c r="D432" s="31">
        <v>3983</v>
      </c>
      <c r="E432" s="31">
        <v>3979.6123699999998</v>
      </c>
      <c r="F432" s="32">
        <f>E432/D432*100</f>
        <v>99.914947778056742</v>
      </c>
    </row>
    <row r="433" spans="1:6" ht="38.25" x14ac:dyDescent="0.25">
      <c r="A433" s="258"/>
      <c r="B433" s="33"/>
      <c r="C433" s="30" t="s">
        <v>8</v>
      </c>
      <c r="D433" s="31">
        <v>4064.1017499999998</v>
      </c>
      <c r="E433" s="31">
        <v>4064.1017499999998</v>
      </c>
      <c r="F433" s="32">
        <f>E433/D433*100</f>
        <v>100</v>
      </c>
    </row>
    <row r="434" spans="1:6" ht="16.5" thickBot="1" x14ac:dyDescent="0.3">
      <c r="A434" s="259"/>
      <c r="B434" s="41"/>
      <c r="C434" s="34" t="s">
        <v>6</v>
      </c>
      <c r="D434" s="31">
        <v>0</v>
      </c>
      <c r="E434" s="31">
        <v>0</v>
      </c>
      <c r="F434" s="32">
        <v>0</v>
      </c>
    </row>
    <row r="435" spans="1:6" ht="16.5" thickBot="1" x14ac:dyDescent="0.3">
      <c r="A435" s="37"/>
      <c r="B435" s="25" t="s">
        <v>81</v>
      </c>
      <c r="C435" s="38"/>
      <c r="D435" s="27">
        <f>SUM(D431:D434)</f>
        <v>8047.1017499999998</v>
      </c>
      <c r="E435" s="27">
        <f>SUM(E431:E434)</f>
        <v>8043.7141199999996</v>
      </c>
      <c r="F435" s="28">
        <f>E435/D435*100</f>
        <v>99.957902483338174</v>
      </c>
    </row>
    <row r="436" spans="1:6" ht="25.5" x14ac:dyDescent="0.25">
      <c r="A436" s="257" t="s">
        <v>229</v>
      </c>
      <c r="B436" s="39" t="s">
        <v>23</v>
      </c>
      <c r="C436" s="29" t="s">
        <v>5</v>
      </c>
      <c r="D436" s="31">
        <v>0</v>
      </c>
      <c r="E436" s="31">
        <v>0</v>
      </c>
      <c r="F436" s="32">
        <v>0</v>
      </c>
    </row>
    <row r="437" spans="1:6" ht="25.5" x14ac:dyDescent="0.25">
      <c r="A437" s="258"/>
      <c r="B437" s="33"/>
      <c r="C437" s="30" t="s">
        <v>7</v>
      </c>
      <c r="D437" s="31">
        <v>0</v>
      </c>
      <c r="E437" s="31">
        <v>0</v>
      </c>
      <c r="F437" s="32">
        <v>0</v>
      </c>
    </row>
    <row r="438" spans="1:6" ht="38.25" x14ac:dyDescent="0.25">
      <c r="A438" s="258"/>
      <c r="B438" s="33"/>
      <c r="C438" s="30" t="s">
        <v>8</v>
      </c>
      <c r="D438" s="31">
        <v>71575.328970000002</v>
      </c>
      <c r="E438" s="31">
        <v>70994.622719999999</v>
      </c>
      <c r="F438" s="32">
        <f>E438/D438*100</f>
        <v>99.188678196305048</v>
      </c>
    </row>
    <row r="439" spans="1:6" ht="16.5" thickBot="1" x14ac:dyDescent="0.3">
      <c r="A439" s="259"/>
      <c r="B439" s="41"/>
      <c r="C439" s="34" t="s">
        <v>6</v>
      </c>
      <c r="D439" s="31">
        <v>0</v>
      </c>
      <c r="E439" s="31">
        <v>0</v>
      </c>
      <c r="F439" s="32">
        <v>0</v>
      </c>
    </row>
    <row r="440" spans="1:6" ht="16.5" thickBot="1" x14ac:dyDescent="0.3">
      <c r="A440" s="37"/>
      <c r="B440" s="25" t="s">
        <v>81</v>
      </c>
      <c r="C440" s="38"/>
      <c r="D440" s="27">
        <f>SUM(D436:D439)</f>
        <v>71575.328970000002</v>
      </c>
      <c r="E440" s="27">
        <f>SUM(E436:E439)</f>
        <v>70994.622719999999</v>
      </c>
      <c r="F440" s="28">
        <f t="shared" ref="F440:F445" si="18">E440/D440*100</f>
        <v>99.188678196305048</v>
      </c>
    </row>
    <row r="441" spans="1:6" ht="25.5" x14ac:dyDescent="0.25">
      <c r="A441" s="264" t="s">
        <v>127</v>
      </c>
      <c r="B441" s="261" t="s">
        <v>130</v>
      </c>
      <c r="C441" s="14" t="s">
        <v>5</v>
      </c>
      <c r="D441" s="111">
        <f t="shared" ref="D441:E443" si="19">D446+D451</f>
        <v>142201.1</v>
      </c>
      <c r="E441" s="111">
        <f t="shared" si="19"/>
        <v>142201.08639000001</v>
      </c>
      <c r="F441" s="16">
        <f>E441/D441*100</f>
        <v>99.999990429047315</v>
      </c>
    </row>
    <row r="442" spans="1:6" ht="25.5" x14ac:dyDescent="0.25">
      <c r="A442" s="265"/>
      <c r="B442" s="262"/>
      <c r="C442" s="17" t="s">
        <v>7</v>
      </c>
      <c r="D442" s="20">
        <f t="shared" si="19"/>
        <v>698001.57</v>
      </c>
      <c r="E442" s="20">
        <f t="shared" si="19"/>
        <v>680408.38519000006</v>
      </c>
      <c r="F442" s="19">
        <f>E442/D442*100</f>
        <v>97.479492086242743</v>
      </c>
    </row>
    <row r="443" spans="1:6" ht="38.25" x14ac:dyDescent="0.25">
      <c r="A443" s="265"/>
      <c r="B443" s="262"/>
      <c r="C443" s="17" t="s">
        <v>8</v>
      </c>
      <c r="D443" s="20">
        <f t="shared" si="19"/>
        <v>2130638.7666799999</v>
      </c>
      <c r="E443" s="20">
        <f t="shared" si="19"/>
        <v>2061589.5236200001</v>
      </c>
      <c r="F443" s="19">
        <f>E443/D443*100</f>
        <v>96.7592233775229</v>
      </c>
    </row>
    <row r="444" spans="1:6" ht="16.5" thickBot="1" x14ac:dyDescent="0.3">
      <c r="A444" s="266"/>
      <c r="B444" s="263"/>
      <c r="C444" s="21" t="s">
        <v>6</v>
      </c>
      <c r="D444" s="20">
        <f t="shared" ref="D444:E444" si="20">D449+D454</f>
        <v>39532.5</v>
      </c>
      <c r="E444" s="20">
        <f t="shared" si="20"/>
        <v>39532.5</v>
      </c>
      <c r="F444" s="112">
        <f t="shared" si="18"/>
        <v>100</v>
      </c>
    </row>
    <row r="445" spans="1:6" ht="16.5" thickBot="1" x14ac:dyDescent="0.3">
      <c r="A445" s="24"/>
      <c r="B445" s="25" t="s">
        <v>79</v>
      </c>
      <c r="C445" s="26"/>
      <c r="D445" s="27">
        <f>SUM(D441:D444)</f>
        <v>3010373.9366799998</v>
      </c>
      <c r="E445" s="80">
        <f>SUM(E441:E444)</f>
        <v>2923731.4952000002</v>
      </c>
      <c r="F445" s="113">
        <f t="shared" si="18"/>
        <v>97.121871126231127</v>
      </c>
    </row>
    <row r="446" spans="1:6" ht="30" x14ac:dyDescent="0.25">
      <c r="A446" s="264" t="s">
        <v>128</v>
      </c>
      <c r="B446" s="167" t="s">
        <v>131</v>
      </c>
      <c r="C446" s="29" t="s">
        <v>5</v>
      </c>
      <c r="D446" s="31">
        <v>142201.1</v>
      </c>
      <c r="E446" s="4">
        <v>142201.08639000001</v>
      </c>
      <c r="F446" s="6">
        <f>E446/D446*100</f>
        <v>99.999990429047315</v>
      </c>
    </row>
    <row r="447" spans="1:6" ht="25.5" x14ac:dyDescent="0.25">
      <c r="A447" s="265"/>
      <c r="B447" s="167"/>
      <c r="C447" s="30" t="s">
        <v>7</v>
      </c>
      <c r="D447" s="31">
        <v>556611.34</v>
      </c>
      <c r="E447" s="31">
        <v>540584.40249000001</v>
      </c>
      <c r="F447" s="32">
        <f>E447/D447*100</f>
        <v>97.120623250327611</v>
      </c>
    </row>
    <row r="448" spans="1:6" ht="38.25" x14ac:dyDescent="0.25">
      <c r="A448" s="265"/>
      <c r="B448" s="33"/>
      <c r="C448" s="30" t="s">
        <v>8</v>
      </c>
      <c r="D448" s="31">
        <v>518661.03041000001</v>
      </c>
      <c r="E448" s="31">
        <v>483400.62968999997</v>
      </c>
      <c r="F448" s="32">
        <f>E448/D448*100</f>
        <v>93.20164834976579</v>
      </c>
    </row>
    <row r="449" spans="1:6" ht="16.5" thickBot="1" x14ac:dyDescent="0.3">
      <c r="A449" s="266"/>
      <c r="B449" s="33"/>
      <c r="C449" s="34" t="s">
        <v>6</v>
      </c>
      <c r="D449" s="35">
        <v>0</v>
      </c>
      <c r="E449" s="35">
        <v>0</v>
      </c>
      <c r="F449" s="36">
        <v>0</v>
      </c>
    </row>
    <row r="450" spans="1:6" ht="16.5" thickBot="1" x14ac:dyDescent="0.3">
      <c r="A450" s="37"/>
      <c r="B450" s="25" t="s">
        <v>81</v>
      </c>
      <c r="C450" s="38"/>
      <c r="D450" s="27">
        <f>SUM(D446:D449)</f>
        <v>1217473.4704100001</v>
      </c>
      <c r="E450" s="27">
        <f>SUM(E446:E449)</f>
        <v>1166186.1185699999</v>
      </c>
      <c r="F450" s="28">
        <f>E450/D450*100</f>
        <v>95.787394708261814</v>
      </c>
    </row>
    <row r="451" spans="1:6" ht="29.25" customHeight="1" x14ac:dyDescent="0.25">
      <c r="A451" s="257" t="s">
        <v>129</v>
      </c>
      <c r="B451" s="286" t="s">
        <v>246</v>
      </c>
      <c r="C451" s="29" t="s">
        <v>5</v>
      </c>
      <c r="D451" s="35">
        <v>0</v>
      </c>
      <c r="E451" s="35">
        <v>0</v>
      </c>
      <c r="F451" s="36">
        <v>0</v>
      </c>
    </row>
    <row r="452" spans="1:6" ht="25.5" x14ac:dyDescent="0.25">
      <c r="A452" s="258"/>
      <c r="B452" s="287"/>
      <c r="C452" s="30" t="s">
        <v>7</v>
      </c>
      <c r="D452" s="31">
        <v>141390.23000000001</v>
      </c>
      <c r="E452" s="31">
        <v>139823.98269999999</v>
      </c>
      <c r="F452" s="32">
        <f>E452/D452*100</f>
        <v>98.892252102567468</v>
      </c>
    </row>
    <row r="453" spans="1:6" ht="38.25" x14ac:dyDescent="0.25">
      <c r="A453" s="258"/>
      <c r="B453" s="33"/>
      <c r="C453" s="30" t="s">
        <v>8</v>
      </c>
      <c r="D453" s="31">
        <v>1611977.73627</v>
      </c>
      <c r="E453" s="31">
        <v>1578188.89393</v>
      </c>
      <c r="F453" s="32">
        <f>E453/D453*100</f>
        <v>97.903889019076345</v>
      </c>
    </row>
    <row r="454" spans="1:6" ht="16.5" thickBot="1" x14ac:dyDescent="0.3">
      <c r="A454" s="259"/>
      <c r="B454" s="41"/>
      <c r="C454" s="34" t="s">
        <v>6</v>
      </c>
      <c r="D454" s="35">
        <v>39532.5</v>
      </c>
      <c r="E454" s="35">
        <v>39532.5</v>
      </c>
      <c r="F454" s="36">
        <v>0</v>
      </c>
    </row>
    <row r="455" spans="1:6" ht="16.5" thickBot="1" x14ac:dyDescent="0.3">
      <c r="A455" s="37"/>
      <c r="B455" s="25" t="s">
        <v>81</v>
      </c>
      <c r="C455" s="38"/>
      <c r="D455" s="27">
        <f>SUM(D451:D454)</f>
        <v>1792900.46627</v>
      </c>
      <c r="E455" s="27">
        <f>SUM(E451:E454)</f>
        <v>1757545.3766300001</v>
      </c>
      <c r="F455" s="28">
        <f t="shared" ref="F455:F460" si="21">E455/D455*100</f>
        <v>98.028050619365743</v>
      </c>
    </row>
    <row r="456" spans="1:6" ht="25.5" x14ac:dyDescent="0.25">
      <c r="A456" s="264" t="s">
        <v>132</v>
      </c>
      <c r="B456" s="261" t="s">
        <v>133</v>
      </c>
      <c r="C456" s="14" t="s">
        <v>5</v>
      </c>
      <c r="D456" s="7">
        <f t="shared" ref="D456:E459" si="22">D461</f>
        <v>57583.8</v>
      </c>
      <c r="E456" s="9">
        <f t="shared" si="22"/>
        <v>57583.8</v>
      </c>
      <c r="F456" s="114">
        <f t="shared" si="21"/>
        <v>100</v>
      </c>
    </row>
    <row r="457" spans="1:6" ht="25.5" x14ac:dyDescent="0.25">
      <c r="A457" s="265"/>
      <c r="B457" s="262"/>
      <c r="C457" s="17" t="s">
        <v>7</v>
      </c>
      <c r="D457" s="31">
        <f t="shared" si="22"/>
        <v>693533.45</v>
      </c>
      <c r="E457" s="115">
        <f t="shared" si="22"/>
        <v>546379.15142000001</v>
      </c>
      <c r="F457" s="32">
        <f t="shared" si="21"/>
        <v>78.781946482898562</v>
      </c>
    </row>
    <row r="458" spans="1:6" ht="38.25" x14ac:dyDescent="0.25">
      <c r="A458" s="265"/>
      <c r="B458" s="262"/>
      <c r="C458" s="17" t="s">
        <v>8</v>
      </c>
      <c r="D458" s="31">
        <f t="shared" si="22"/>
        <v>119795.81</v>
      </c>
      <c r="E458" s="115">
        <f t="shared" si="22"/>
        <v>102912.67498</v>
      </c>
      <c r="F458" s="32">
        <f t="shared" si="21"/>
        <v>85.906739960270727</v>
      </c>
    </row>
    <row r="459" spans="1:6" ht="16.5" thickBot="1" x14ac:dyDescent="0.3">
      <c r="A459" s="266"/>
      <c r="B459" s="263"/>
      <c r="C459" s="21" t="s">
        <v>6</v>
      </c>
      <c r="D459" s="31">
        <f t="shared" si="22"/>
        <v>529000</v>
      </c>
      <c r="E459" s="115">
        <f t="shared" si="22"/>
        <v>529000</v>
      </c>
      <c r="F459" s="36">
        <f t="shared" si="21"/>
        <v>100</v>
      </c>
    </row>
    <row r="460" spans="1:6" ht="16.5" thickBot="1" x14ac:dyDescent="0.3">
      <c r="A460" s="24"/>
      <c r="B460" s="25" t="s">
        <v>79</v>
      </c>
      <c r="C460" s="26"/>
      <c r="D460" s="27">
        <f>SUM(D456:D459)</f>
        <v>1399913.06</v>
      </c>
      <c r="E460" s="116">
        <f>SUM(E456:E459)</f>
        <v>1235875.6264</v>
      </c>
      <c r="F460" s="42">
        <f t="shared" si="21"/>
        <v>88.28231278876703</v>
      </c>
    </row>
    <row r="461" spans="1:6" ht="25.5" x14ac:dyDescent="0.25">
      <c r="A461" s="265" t="s">
        <v>535</v>
      </c>
      <c r="B461" s="167" t="s">
        <v>134</v>
      </c>
      <c r="C461" s="29" t="s">
        <v>5</v>
      </c>
      <c r="D461" s="4">
        <v>57583.8</v>
      </c>
      <c r="E461" s="4">
        <v>57583.8</v>
      </c>
      <c r="F461" s="6">
        <v>0</v>
      </c>
    </row>
    <row r="462" spans="1:6" ht="25.5" x14ac:dyDescent="0.25">
      <c r="A462" s="265"/>
      <c r="B462" s="167"/>
      <c r="C462" s="30" t="s">
        <v>7</v>
      </c>
      <c r="D462" s="31">
        <v>693533.45</v>
      </c>
      <c r="E462" s="31">
        <v>546379.15142000001</v>
      </c>
      <c r="F462" s="32">
        <f>E462/D462*100</f>
        <v>78.781946482898562</v>
      </c>
    </row>
    <row r="463" spans="1:6" ht="38.25" x14ac:dyDescent="0.25">
      <c r="A463" s="265"/>
      <c r="B463" s="33"/>
      <c r="C463" s="30" t="s">
        <v>8</v>
      </c>
      <c r="D463" s="31">
        <v>119795.81</v>
      </c>
      <c r="E463" s="31">
        <v>102912.67498</v>
      </c>
      <c r="F463" s="32">
        <f>E463/D463*100</f>
        <v>85.906739960270727</v>
      </c>
    </row>
    <row r="464" spans="1:6" ht="16.5" thickBot="1" x14ac:dyDescent="0.3">
      <c r="A464" s="266"/>
      <c r="B464" s="33"/>
      <c r="C464" s="34" t="s">
        <v>6</v>
      </c>
      <c r="D464" s="35">
        <v>529000</v>
      </c>
      <c r="E464" s="35">
        <v>529000</v>
      </c>
      <c r="F464" s="36">
        <f>E464/D464*100</f>
        <v>100</v>
      </c>
    </row>
    <row r="465" spans="1:6" ht="16.5" thickBot="1" x14ac:dyDescent="0.3">
      <c r="A465" s="37"/>
      <c r="B465" s="25" t="s">
        <v>81</v>
      </c>
      <c r="C465" s="38"/>
      <c r="D465" s="27">
        <f>SUM(D461:D464)</f>
        <v>1399913.06</v>
      </c>
      <c r="E465" s="80">
        <f>SUM(E461:E464)</f>
        <v>1235875.6264</v>
      </c>
      <c r="F465" s="42">
        <f>E465/D465*100</f>
        <v>88.28231278876703</v>
      </c>
    </row>
    <row r="466" spans="1:6" ht="25.5" x14ac:dyDescent="0.25">
      <c r="A466" s="264" t="s">
        <v>135</v>
      </c>
      <c r="B466" s="261" t="s">
        <v>138</v>
      </c>
      <c r="C466" s="14" t="s">
        <v>5</v>
      </c>
      <c r="D466" s="111">
        <v>0</v>
      </c>
      <c r="E466" s="31">
        <v>0</v>
      </c>
      <c r="F466" s="32">
        <v>0</v>
      </c>
    </row>
    <row r="467" spans="1:6" ht="84" customHeight="1" x14ac:dyDescent="0.25">
      <c r="A467" s="265"/>
      <c r="B467" s="262"/>
      <c r="C467" s="82" t="s">
        <v>169</v>
      </c>
      <c r="D467" s="20">
        <f>D473</f>
        <v>0</v>
      </c>
      <c r="E467" s="20">
        <f>E473</f>
        <v>0</v>
      </c>
      <c r="F467" s="117" t="e">
        <f>E467/D467*100</f>
        <v>#DIV/0!</v>
      </c>
    </row>
    <row r="468" spans="1:6" ht="25.5" x14ac:dyDescent="0.25">
      <c r="A468" s="265"/>
      <c r="B468" s="262"/>
      <c r="C468" s="17" t="s">
        <v>7</v>
      </c>
      <c r="D468" s="20">
        <f>D474+D479</f>
        <v>209560.95224000001</v>
      </c>
      <c r="E468" s="20">
        <f>E474+E479</f>
        <v>209560.95223</v>
      </c>
      <c r="F468" s="101">
        <f>E468/D468*100</f>
        <v>99.999999995228109</v>
      </c>
    </row>
    <row r="469" spans="1:6" ht="38.25" x14ac:dyDescent="0.25">
      <c r="A469" s="265"/>
      <c r="B469" s="262"/>
      <c r="C469" s="17" t="s">
        <v>8</v>
      </c>
      <c r="D469" s="20">
        <f>D475+D480</f>
        <v>88175.88175</v>
      </c>
      <c r="E469" s="20">
        <f>E475+E480</f>
        <v>88175.88175</v>
      </c>
      <c r="F469" s="101">
        <f>E469/D469*100</f>
        <v>100</v>
      </c>
    </row>
    <row r="470" spans="1:6" ht="16.5" thickBot="1" x14ac:dyDescent="0.3">
      <c r="A470" s="266"/>
      <c r="B470" s="263"/>
      <c r="C470" s="21" t="s">
        <v>6</v>
      </c>
      <c r="D470" s="20"/>
      <c r="E470" s="20">
        <f>E476+E481</f>
        <v>0</v>
      </c>
      <c r="F470" s="19">
        <v>0</v>
      </c>
    </row>
    <row r="471" spans="1:6" ht="16.5" thickBot="1" x14ac:dyDescent="0.3">
      <c r="A471" s="24"/>
      <c r="B471" s="25" t="s">
        <v>79</v>
      </c>
      <c r="C471" s="161"/>
      <c r="D471" s="81">
        <f>D467+D468+D469</f>
        <v>297736.83399000001</v>
      </c>
      <c r="E471" s="162">
        <f>SUM(E466:E470)</f>
        <v>297736.83398</v>
      </c>
      <c r="F471" s="113">
        <f>E471/D471*100</f>
        <v>99.999999996641321</v>
      </c>
    </row>
    <row r="472" spans="1:6" ht="30" customHeight="1" x14ac:dyDescent="0.25">
      <c r="A472" s="265" t="s">
        <v>136</v>
      </c>
      <c r="B472" s="267" t="s">
        <v>139</v>
      </c>
      <c r="C472" s="29" t="s">
        <v>5</v>
      </c>
      <c r="D472" s="4">
        <v>0</v>
      </c>
      <c r="E472" s="4">
        <v>0</v>
      </c>
      <c r="F472" s="6">
        <v>0</v>
      </c>
    </row>
    <row r="473" spans="1:6" ht="84.75" customHeight="1" x14ac:dyDescent="0.25">
      <c r="A473" s="265"/>
      <c r="B473" s="268"/>
      <c r="C473" s="29" t="s">
        <v>169</v>
      </c>
      <c r="D473" s="4">
        <v>0</v>
      </c>
      <c r="E473" s="4">
        <v>0</v>
      </c>
      <c r="F473" s="6">
        <v>0</v>
      </c>
    </row>
    <row r="474" spans="1:6" ht="25.5" x14ac:dyDescent="0.25">
      <c r="A474" s="265"/>
      <c r="B474" s="167"/>
      <c r="C474" s="30" t="s">
        <v>7</v>
      </c>
      <c r="D474" s="31">
        <v>209560.95224000001</v>
      </c>
      <c r="E474" s="31">
        <v>209560.95223</v>
      </c>
      <c r="F474" s="6">
        <f>E474/D474*100</f>
        <v>99.999999995228109</v>
      </c>
    </row>
    <row r="475" spans="1:6" ht="38.25" x14ac:dyDescent="0.25">
      <c r="A475" s="265"/>
      <c r="B475" s="33"/>
      <c r="C475" s="30" t="s">
        <v>8</v>
      </c>
      <c r="D475" s="31">
        <v>88175.88175</v>
      </c>
      <c r="E475" s="31">
        <v>88175.88175</v>
      </c>
      <c r="F475" s="6">
        <f>E475/D475*100</f>
        <v>100</v>
      </c>
    </row>
    <row r="476" spans="1:6" ht="16.5" thickBot="1" x14ac:dyDescent="0.3">
      <c r="A476" s="266"/>
      <c r="B476" s="33"/>
      <c r="C476" s="34" t="s">
        <v>6</v>
      </c>
      <c r="D476" s="163"/>
      <c r="E476" s="35">
        <v>0</v>
      </c>
      <c r="F476" s="36">
        <v>0</v>
      </c>
    </row>
    <row r="477" spans="1:6" ht="16.5" thickBot="1" x14ac:dyDescent="0.3">
      <c r="A477" s="37"/>
      <c r="B477" s="25" t="s">
        <v>81</v>
      </c>
      <c r="C477" s="38"/>
      <c r="D477" s="27">
        <f>D473+D474+D475</f>
        <v>297736.83399000001</v>
      </c>
      <c r="E477" s="27">
        <f>SUM(E472:E476)</f>
        <v>297736.83398</v>
      </c>
      <c r="F477" s="28">
        <f>E477/D477*100</f>
        <v>99.999999996641321</v>
      </c>
    </row>
    <row r="478" spans="1:6" ht="30" x14ac:dyDescent="0.25">
      <c r="A478" s="258" t="s">
        <v>137</v>
      </c>
      <c r="B478" s="167" t="s">
        <v>140</v>
      </c>
      <c r="C478" s="29" t="s">
        <v>5</v>
      </c>
      <c r="D478" s="4">
        <v>0</v>
      </c>
      <c r="E478" s="4">
        <v>0</v>
      </c>
      <c r="F478" s="6">
        <v>0</v>
      </c>
    </row>
    <row r="479" spans="1:6" ht="25.5" x14ac:dyDescent="0.25">
      <c r="A479" s="258"/>
      <c r="B479" s="33"/>
      <c r="C479" s="30" t="s">
        <v>7</v>
      </c>
      <c r="D479" s="31">
        <v>0</v>
      </c>
      <c r="E479" s="4">
        <v>0</v>
      </c>
      <c r="F479" s="6">
        <v>0</v>
      </c>
    </row>
    <row r="480" spans="1:6" ht="38.25" x14ac:dyDescent="0.25">
      <c r="A480" s="258"/>
      <c r="B480" s="33"/>
      <c r="C480" s="30" t="s">
        <v>8</v>
      </c>
      <c r="D480" s="31">
        <v>0</v>
      </c>
      <c r="E480" s="31">
        <v>0</v>
      </c>
      <c r="F480" s="6">
        <v>0</v>
      </c>
    </row>
    <row r="481" spans="1:6" ht="16.5" thickBot="1" x14ac:dyDescent="0.3">
      <c r="A481" s="259"/>
      <c r="B481" s="41"/>
      <c r="C481" s="34" t="s">
        <v>6</v>
      </c>
      <c r="D481" s="163">
        <v>0</v>
      </c>
      <c r="E481" s="31">
        <v>0</v>
      </c>
      <c r="F481" s="32">
        <v>0</v>
      </c>
    </row>
    <row r="482" spans="1:6" ht="16.5" thickBot="1" x14ac:dyDescent="0.3">
      <c r="A482" s="37"/>
      <c r="B482" s="25" t="s">
        <v>81</v>
      </c>
      <c r="C482" s="38"/>
      <c r="D482" s="27">
        <f>SUM(D478:D481)</f>
        <v>0</v>
      </c>
      <c r="E482" s="27">
        <f>SUM(E478:E481)</f>
        <v>0</v>
      </c>
      <c r="F482" s="6">
        <v>0</v>
      </c>
    </row>
    <row r="483" spans="1:6" ht="25.5" x14ac:dyDescent="0.25">
      <c r="A483" s="288"/>
      <c r="B483" s="291" t="s">
        <v>71</v>
      </c>
      <c r="C483" s="1" t="s">
        <v>72</v>
      </c>
      <c r="D483" s="182">
        <f>D6+D21+D66+D86+D121+D141+D161+D186+D221+D256+D291+D316+D341+D376+D396+D421+D441+D456+D466</f>
        <v>585846.21151000005</v>
      </c>
      <c r="E483" s="182">
        <f>E6+E21+E66+E86+E121+E141+E161+E186+E221+E256+E291+E316+E341+E376+E396+E421+E441+E456+E466</f>
        <v>579492.34536000004</v>
      </c>
      <c r="F483" s="118">
        <f>E483/D483*100</f>
        <v>98.915437870013164</v>
      </c>
    </row>
    <row r="484" spans="1:6" ht="25.5" x14ac:dyDescent="0.25">
      <c r="A484" s="289"/>
      <c r="B484" s="292"/>
      <c r="C484" s="2" t="s">
        <v>73</v>
      </c>
      <c r="D484" s="183">
        <f>D7+D22+D67+D87+D122+D142+D162+D187+D222+D257+D292+D317+D342+D377+D397+D422+D442+D457+D474+D473</f>
        <v>8865953.1436399985</v>
      </c>
      <c r="E484" s="183">
        <f>E7+E22+E67+E87+E122+E142+E162+E187+E222+E257+E292+E317+E342+E377+E397+E422+E442+E457+E468</f>
        <v>8632158.0291899983</v>
      </c>
      <c r="F484" s="179">
        <f>E484/D484*100</f>
        <v>97.363000788948298</v>
      </c>
    </row>
    <row r="485" spans="1:6" ht="38.25" x14ac:dyDescent="0.25">
      <c r="A485" s="289"/>
      <c r="B485" s="292"/>
      <c r="C485" s="2" t="s">
        <v>8</v>
      </c>
      <c r="D485" s="183">
        <f>D8+D23+D68+D88+D123+D143+D163+D188+D223+D258+D293+D318+D343+D378+D398+D423+D443+D458+D469</f>
        <v>8877855.4073700011</v>
      </c>
      <c r="E485" s="183">
        <f>E8+E23+E68+E88+E123+E143+E163+E188+E223+E258+E293+E318+E343+E378+E398+E423+E443+E458+E469+E467</f>
        <v>8643491.7331599984</v>
      </c>
      <c r="F485" s="179">
        <f>E485/D485*100</f>
        <v>97.360131884830608</v>
      </c>
    </row>
    <row r="486" spans="1:6" ht="16.5" thickBot="1" x14ac:dyDescent="0.3">
      <c r="A486" s="290"/>
      <c r="B486" s="293"/>
      <c r="C486" s="3" t="s">
        <v>6</v>
      </c>
      <c r="D486" s="184">
        <f>D9+D24+D69+D89+D124+D144+D164+D189+D224+D259+D294+D319+D344+D379+D399+D424+D444+D459+D470</f>
        <v>1191369.55262</v>
      </c>
      <c r="E486" s="184">
        <f>E24+E224+E259+E294+E344+E444+E464+E470</f>
        <v>1162017.8229499999</v>
      </c>
      <c r="F486" s="180">
        <f>E486/D486*100</f>
        <v>97.536303525178127</v>
      </c>
    </row>
    <row r="487" spans="1:6" ht="48" thickBot="1" x14ac:dyDescent="0.3">
      <c r="A487" s="172"/>
      <c r="B487" s="173"/>
      <c r="C487" s="235" t="s">
        <v>542</v>
      </c>
      <c r="D487" s="27">
        <f>D483+D484+D485+D486</f>
        <v>19521024.315140001</v>
      </c>
      <c r="E487" s="174">
        <f>E483+E484+E485+E486</f>
        <v>19017159.930659994</v>
      </c>
      <c r="F487" s="181">
        <f>E487/D487*100</f>
        <v>97.418862984104663</v>
      </c>
    </row>
    <row r="488" spans="1:6" ht="31.5" customHeight="1" x14ac:dyDescent="0.25">
      <c r="D488" s="165"/>
    </row>
    <row r="489" spans="1:6" x14ac:dyDescent="0.25">
      <c r="D489" s="5"/>
      <c r="E489" s="148"/>
    </row>
    <row r="490" spans="1:6" x14ac:dyDescent="0.25">
      <c r="C490" s="5"/>
      <c r="D490" s="5"/>
    </row>
    <row r="491" spans="1:6" x14ac:dyDescent="0.25">
      <c r="C491" s="5"/>
      <c r="D491" s="5"/>
    </row>
    <row r="492" spans="1:6" x14ac:dyDescent="0.25">
      <c r="C492" s="5"/>
      <c r="D492" s="5"/>
    </row>
    <row r="493" spans="1:6" x14ac:dyDescent="0.25">
      <c r="C493" s="5"/>
      <c r="D493" s="5"/>
    </row>
    <row r="494" spans="1:6" x14ac:dyDescent="0.25">
      <c r="C494" s="5"/>
      <c r="D494" s="5"/>
    </row>
  </sheetData>
  <autoFilter ref="A4:F488"/>
  <mergeCells count="128">
    <mergeCell ref="B416:B419"/>
    <mergeCell ref="A417:A419"/>
    <mergeCell ref="A361:A364"/>
    <mergeCell ref="A371:A374"/>
    <mergeCell ref="A376:A379"/>
    <mergeCell ref="B376:B379"/>
    <mergeCell ref="A381:A384"/>
    <mergeCell ref="A386:A389"/>
    <mergeCell ref="A366:A369"/>
    <mergeCell ref="A401:A404"/>
    <mergeCell ref="B411:B414"/>
    <mergeCell ref="A411:A414"/>
    <mergeCell ref="A406:A409"/>
    <mergeCell ref="B401:B403"/>
    <mergeCell ref="A391:A394"/>
    <mergeCell ref="A396:A399"/>
    <mergeCell ref="B396:B399"/>
    <mergeCell ref="A478:A481"/>
    <mergeCell ref="A483:A486"/>
    <mergeCell ref="B483:B486"/>
    <mergeCell ref="A456:A459"/>
    <mergeCell ref="B456:B459"/>
    <mergeCell ref="A461:A464"/>
    <mergeCell ref="A466:A470"/>
    <mergeCell ref="B466:B470"/>
    <mergeCell ref="A472:A476"/>
    <mergeCell ref="B472:B473"/>
    <mergeCell ref="A451:A454"/>
    <mergeCell ref="A421:A424"/>
    <mergeCell ref="B421:B424"/>
    <mergeCell ref="A426:A429"/>
    <mergeCell ref="A431:A434"/>
    <mergeCell ref="A436:A439"/>
    <mergeCell ref="A441:A444"/>
    <mergeCell ref="B441:B444"/>
    <mergeCell ref="A446:A449"/>
    <mergeCell ref="B451:B452"/>
    <mergeCell ref="A241:A244"/>
    <mergeCell ref="A211:A214"/>
    <mergeCell ref="A216:A219"/>
    <mergeCell ref="B256:B259"/>
    <mergeCell ref="A261:A264"/>
    <mergeCell ref="A266:A269"/>
    <mergeCell ref="A311:A314"/>
    <mergeCell ref="A316:A319"/>
    <mergeCell ref="A281:A284"/>
    <mergeCell ref="A291:A294"/>
    <mergeCell ref="B291:B294"/>
    <mergeCell ref="A286:A289"/>
    <mergeCell ref="A271:A274"/>
    <mergeCell ref="A276:A279"/>
    <mergeCell ref="B316:B319"/>
    <mergeCell ref="A301:A304"/>
    <mergeCell ref="A306:A309"/>
    <mergeCell ref="A256:A259"/>
    <mergeCell ref="A161:A164"/>
    <mergeCell ref="A171:A174"/>
    <mergeCell ref="A221:A224"/>
    <mergeCell ref="B221:B224"/>
    <mergeCell ref="A201:A204"/>
    <mergeCell ref="A146:A149"/>
    <mergeCell ref="A151:A154"/>
    <mergeCell ref="A156:A159"/>
    <mergeCell ref="A236:A239"/>
    <mergeCell ref="A231:A234"/>
    <mergeCell ref="A206:A209"/>
    <mergeCell ref="A131:A134"/>
    <mergeCell ref="A136:A139"/>
    <mergeCell ref="A141:A144"/>
    <mergeCell ref="B141:B144"/>
    <mergeCell ref="B91:B94"/>
    <mergeCell ref="A106:A109"/>
    <mergeCell ref="B101:B104"/>
    <mergeCell ref="B106:B109"/>
    <mergeCell ref="B116:B119"/>
    <mergeCell ref="A126:A129"/>
    <mergeCell ref="A91:A94"/>
    <mergeCell ref="A96:A99"/>
    <mergeCell ref="A111:A114"/>
    <mergeCell ref="A121:A124"/>
    <mergeCell ref="A41:A44"/>
    <mergeCell ref="A46:A49"/>
    <mergeCell ref="A51:A54"/>
    <mergeCell ref="A11:A14"/>
    <mergeCell ref="A81:A84"/>
    <mergeCell ref="A86:A89"/>
    <mergeCell ref="B86:B89"/>
    <mergeCell ref="A66:A69"/>
    <mergeCell ref="B66:B69"/>
    <mergeCell ref="A71:A74"/>
    <mergeCell ref="A76:A79"/>
    <mergeCell ref="B56:B59"/>
    <mergeCell ref="B61:B64"/>
    <mergeCell ref="A56:A59"/>
    <mergeCell ref="A61:A64"/>
    <mergeCell ref="A2:F2"/>
    <mergeCell ref="B6:B9"/>
    <mergeCell ref="A6:A9"/>
    <mergeCell ref="A16:A19"/>
    <mergeCell ref="A21:A24"/>
    <mergeCell ref="B21:B24"/>
    <mergeCell ref="A26:A29"/>
    <mergeCell ref="A31:A34"/>
    <mergeCell ref="A36:A39"/>
    <mergeCell ref="A356:A359"/>
    <mergeCell ref="A321:A324"/>
    <mergeCell ref="A326:A329"/>
    <mergeCell ref="A331:A334"/>
    <mergeCell ref="A336:A339"/>
    <mergeCell ref="A296:A299"/>
    <mergeCell ref="A101:A104"/>
    <mergeCell ref="A116:A119"/>
    <mergeCell ref="B341:B344"/>
    <mergeCell ref="A346:A349"/>
    <mergeCell ref="A351:A354"/>
    <mergeCell ref="A341:A344"/>
    <mergeCell ref="A191:A194"/>
    <mergeCell ref="A196:A199"/>
    <mergeCell ref="B161:B164"/>
    <mergeCell ref="A176:A179"/>
    <mergeCell ref="B186:B189"/>
    <mergeCell ref="A166:A169"/>
    <mergeCell ref="A186:A189"/>
    <mergeCell ref="A181:A184"/>
    <mergeCell ref="B181:B184"/>
    <mergeCell ref="A246:A249"/>
    <mergeCell ref="A226:A229"/>
    <mergeCell ref="B121:B124"/>
  </mergeCells>
  <pageMargins left="0.19685039370078741" right="0.15748031496062992" top="0.19685039370078741" bottom="0.19685039370078741" header="0.31496062992125984" footer="0.31496062992125984"/>
  <pageSetup paperSize="9" scale="68" orientation="portrait" r:id="rId1"/>
  <rowBreaks count="11" manualBreakCount="11">
    <brk id="40" max="5" man="1"/>
    <brk id="85" max="5" man="1"/>
    <brk id="130" max="5" man="1"/>
    <brk id="175" max="5" man="1"/>
    <brk id="215" max="5" man="1"/>
    <brk id="255" max="5" man="1"/>
    <brk id="300" max="5" man="1"/>
    <brk id="340" max="5" man="1"/>
    <brk id="380" max="5" man="1"/>
    <brk id="420" max="5" man="1"/>
    <brk id="465" max="16383" man="1"/>
  </rowBreaks>
  <ignoredErrors>
    <ignoredError sqref="E1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6"/>
  <sheetViews>
    <sheetView tabSelected="1" view="pageBreakPreview" zoomScale="78" zoomScaleNormal="68" zoomScaleSheetLayoutView="78" workbookViewId="0">
      <pane ySplit="7" topLeftCell="A143" activePane="bottomLeft" state="frozen"/>
      <selection pane="bottomLeft" activeCell="D144" sqref="D144"/>
    </sheetView>
  </sheetViews>
  <sheetFormatPr defaultRowHeight="27.75" customHeight="1" x14ac:dyDescent="0.25"/>
  <cols>
    <col min="1" max="1" width="7" style="187" customWidth="1"/>
    <col min="2" max="2" width="58" style="187" customWidth="1"/>
    <col min="3" max="3" width="12.85546875" style="187" customWidth="1"/>
    <col min="4" max="4" width="17.5703125" style="187" customWidth="1"/>
    <col min="5" max="5" width="18.140625" style="185" customWidth="1"/>
    <col min="6" max="16384" width="9.140625" style="187"/>
  </cols>
  <sheetData>
    <row r="1" spans="1:5" ht="27.75" customHeight="1" x14ac:dyDescent="0.25">
      <c r="A1" s="186"/>
      <c r="B1" s="186"/>
      <c r="C1" s="186"/>
      <c r="D1" s="300" t="s">
        <v>154</v>
      </c>
      <c r="E1" s="300"/>
    </row>
    <row r="2" spans="1:5" ht="27.75" customHeight="1" x14ac:dyDescent="0.25">
      <c r="A2" s="186"/>
      <c r="B2" s="186"/>
      <c r="C2" s="186"/>
      <c r="D2" s="186"/>
      <c r="E2" s="188"/>
    </row>
    <row r="3" spans="1:5" ht="39" customHeight="1" x14ac:dyDescent="0.3">
      <c r="A3" s="318" t="s">
        <v>545</v>
      </c>
      <c r="B3" s="318"/>
      <c r="C3" s="318"/>
      <c r="D3" s="318"/>
      <c r="E3" s="318"/>
    </row>
    <row r="4" spans="1:5" ht="27.75" customHeight="1" thickBot="1" x14ac:dyDescent="0.35">
      <c r="A4" s="320" t="s">
        <v>543</v>
      </c>
      <c r="B4" s="320"/>
      <c r="C4" s="320"/>
      <c r="D4" s="320"/>
      <c r="E4" s="320"/>
    </row>
    <row r="5" spans="1:5" ht="27.75" customHeight="1" thickBot="1" x14ac:dyDescent="0.3">
      <c r="A5" s="323" t="s">
        <v>0</v>
      </c>
      <c r="B5" s="323" t="s">
        <v>171</v>
      </c>
      <c r="C5" s="323" t="s">
        <v>172</v>
      </c>
      <c r="D5" s="321" t="s">
        <v>544</v>
      </c>
      <c r="E5" s="322"/>
    </row>
    <row r="6" spans="1:5" ht="27.75" customHeight="1" thickBot="1" x14ac:dyDescent="0.3">
      <c r="A6" s="324"/>
      <c r="B6" s="324"/>
      <c r="C6" s="324"/>
      <c r="D6" s="189" t="s">
        <v>173</v>
      </c>
      <c r="E6" s="189" t="s">
        <v>174</v>
      </c>
    </row>
    <row r="7" spans="1:5" ht="18.75" customHeight="1" x14ac:dyDescent="0.25">
      <c r="A7" s="234">
        <v>1</v>
      </c>
      <c r="B7" s="190">
        <v>2</v>
      </c>
      <c r="C7" s="190">
        <v>3</v>
      </c>
      <c r="D7" s="190">
        <v>4</v>
      </c>
      <c r="E7" s="190">
        <v>5</v>
      </c>
    </row>
    <row r="8" spans="1:5" ht="27.75" customHeight="1" x14ac:dyDescent="0.25">
      <c r="A8" s="310" t="s">
        <v>175</v>
      </c>
      <c r="B8" s="311"/>
      <c r="C8" s="311"/>
      <c r="D8" s="311"/>
      <c r="E8" s="312"/>
    </row>
    <row r="9" spans="1:5" ht="38.25" customHeight="1" x14ac:dyDescent="0.25">
      <c r="A9" s="319" t="s">
        <v>156</v>
      </c>
      <c r="B9" s="319"/>
      <c r="C9" s="319"/>
      <c r="D9" s="319"/>
      <c r="E9" s="319"/>
    </row>
    <row r="10" spans="1:5" ht="27.75" customHeight="1" x14ac:dyDescent="0.25">
      <c r="A10" s="313" t="s">
        <v>339</v>
      </c>
      <c r="B10" s="313"/>
      <c r="C10" s="313"/>
      <c r="D10" s="313"/>
      <c r="E10" s="231"/>
    </row>
    <row r="11" spans="1:5" ht="27.75" customHeight="1" x14ac:dyDescent="0.25">
      <c r="A11" s="301" t="s">
        <v>333</v>
      </c>
      <c r="B11" s="301"/>
      <c r="C11" s="301"/>
      <c r="D11" s="301"/>
      <c r="E11" s="301"/>
    </row>
    <row r="12" spans="1:5" ht="27.75" customHeight="1" x14ac:dyDescent="0.25">
      <c r="A12" s="313" t="s">
        <v>339</v>
      </c>
      <c r="B12" s="313"/>
      <c r="C12" s="313"/>
      <c r="D12" s="313"/>
      <c r="E12" s="231"/>
    </row>
    <row r="13" spans="1:5" ht="27.75" customHeight="1" x14ac:dyDescent="0.25">
      <c r="A13" s="310" t="s">
        <v>176</v>
      </c>
      <c r="B13" s="311"/>
      <c r="C13" s="311"/>
      <c r="D13" s="311"/>
      <c r="E13" s="312"/>
    </row>
    <row r="14" spans="1:5" ht="27.75" customHeight="1" x14ac:dyDescent="0.25">
      <c r="A14" s="301" t="s">
        <v>177</v>
      </c>
      <c r="B14" s="301"/>
      <c r="C14" s="301"/>
      <c r="D14" s="301"/>
      <c r="E14" s="301"/>
    </row>
    <row r="15" spans="1:5" ht="61.5" customHeight="1" x14ac:dyDescent="0.25">
      <c r="A15" s="229">
        <v>1</v>
      </c>
      <c r="B15" s="191" t="s">
        <v>517</v>
      </c>
      <c r="C15" s="229" t="s">
        <v>162</v>
      </c>
      <c r="D15" s="229">
        <v>7</v>
      </c>
      <c r="E15" s="229">
        <v>7</v>
      </c>
    </row>
    <row r="16" spans="1:5" ht="57.75" customHeight="1" x14ac:dyDescent="0.25">
      <c r="A16" s="229">
        <v>2</v>
      </c>
      <c r="B16" s="192" t="s">
        <v>894</v>
      </c>
      <c r="C16" s="229" t="s">
        <v>162</v>
      </c>
      <c r="D16" s="229">
        <v>2</v>
      </c>
      <c r="E16" s="229">
        <v>2</v>
      </c>
    </row>
    <row r="17" spans="1:5" ht="50.25" customHeight="1" x14ac:dyDescent="0.25">
      <c r="A17" s="229">
        <v>3</v>
      </c>
      <c r="B17" s="192" t="s">
        <v>532</v>
      </c>
      <c r="C17" s="229" t="s">
        <v>162</v>
      </c>
      <c r="D17" s="229">
        <v>5</v>
      </c>
      <c r="E17" s="229">
        <v>5</v>
      </c>
    </row>
    <row r="18" spans="1:5" ht="27.75" customHeight="1" x14ac:dyDescent="0.25">
      <c r="A18" s="305" t="s">
        <v>178</v>
      </c>
      <c r="B18" s="306"/>
      <c r="C18" s="306"/>
      <c r="D18" s="306"/>
      <c r="E18" s="307"/>
    </row>
    <row r="19" spans="1:5" ht="78" customHeight="1" x14ac:dyDescent="0.25">
      <c r="A19" s="229">
        <v>4</v>
      </c>
      <c r="B19" s="193" t="s">
        <v>895</v>
      </c>
      <c r="C19" s="229" t="s">
        <v>157</v>
      </c>
      <c r="D19" s="229">
        <v>100</v>
      </c>
      <c r="E19" s="229">
        <v>100</v>
      </c>
    </row>
    <row r="20" spans="1:5" ht="110.25" customHeight="1" x14ac:dyDescent="0.25">
      <c r="A20" s="229">
        <v>5</v>
      </c>
      <c r="B20" s="193" t="s">
        <v>561</v>
      </c>
      <c r="C20" s="229" t="s">
        <v>157</v>
      </c>
      <c r="D20" s="229">
        <v>90</v>
      </c>
      <c r="E20" s="229">
        <v>90</v>
      </c>
    </row>
    <row r="21" spans="1:5" ht="33.75" customHeight="1" x14ac:dyDescent="0.25">
      <c r="A21" s="229">
        <v>6</v>
      </c>
      <c r="B21" s="211" t="s">
        <v>896</v>
      </c>
      <c r="C21" s="229" t="s">
        <v>162</v>
      </c>
      <c r="D21" s="229" t="s">
        <v>368</v>
      </c>
      <c r="E21" s="229" t="s">
        <v>368</v>
      </c>
    </row>
    <row r="22" spans="1:5" ht="64.5" customHeight="1" x14ac:dyDescent="0.25">
      <c r="A22" s="229">
        <v>7</v>
      </c>
      <c r="B22" s="192" t="s">
        <v>518</v>
      </c>
      <c r="C22" s="229" t="s">
        <v>162</v>
      </c>
      <c r="D22" s="229">
        <v>1</v>
      </c>
      <c r="E22" s="229">
        <v>1</v>
      </c>
    </row>
    <row r="23" spans="1:5" ht="45" customHeight="1" x14ac:dyDescent="0.25">
      <c r="A23" s="229">
        <v>8</v>
      </c>
      <c r="B23" s="191" t="s">
        <v>519</v>
      </c>
      <c r="C23" s="229" t="s">
        <v>162</v>
      </c>
      <c r="D23" s="229">
        <v>1</v>
      </c>
      <c r="E23" s="229">
        <v>1</v>
      </c>
    </row>
    <row r="24" spans="1:5" ht="27.75" customHeight="1" x14ac:dyDescent="0.25">
      <c r="A24" s="305" t="s">
        <v>179</v>
      </c>
      <c r="B24" s="306"/>
      <c r="C24" s="306"/>
      <c r="D24" s="306"/>
      <c r="E24" s="307"/>
    </row>
    <row r="25" spans="1:5" ht="45" customHeight="1" x14ac:dyDescent="0.25">
      <c r="A25" s="229">
        <v>9</v>
      </c>
      <c r="B25" s="192" t="s">
        <v>531</v>
      </c>
      <c r="C25" s="229" t="s">
        <v>162</v>
      </c>
      <c r="D25" s="229">
        <v>1</v>
      </c>
      <c r="E25" s="229">
        <v>1</v>
      </c>
    </row>
    <row r="26" spans="1:5" ht="105.75" customHeight="1" x14ac:dyDescent="0.25">
      <c r="A26" s="229">
        <v>10</v>
      </c>
      <c r="B26" s="192" t="s">
        <v>561</v>
      </c>
      <c r="C26" s="229" t="s">
        <v>157</v>
      </c>
      <c r="D26" s="229">
        <v>91</v>
      </c>
      <c r="E26" s="229">
        <v>91</v>
      </c>
    </row>
    <row r="27" spans="1:5" ht="44.25" customHeight="1" x14ac:dyDescent="0.25">
      <c r="A27" s="229">
        <v>11</v>
      </c>
      <c r="B27" s="192" t="s">
        <v>520</v>
      </c>
      <c r="C27" s="229" t="s">
        <v>162</v>
      </c>
      <c r="D27" s="229">
        <v>2</v>
      </c>
      <c r="E27" s="229">
        <v>2</v>
      </c>
    </row>
    <row r="28" spans="1:5" ht="63" customHeight="1" x14ac:dyDescent="0.25">
      <c r="A28" s="229">
        <v>12</v>
      </c>
      <c r="B28" s="192" t="s">
        <v>521</v>
      </c>
      <c r="C28" s="229" t="s">
        <v>162</v>
      </c>
      <c r="D28" s="229">
        <v>2</v>
      </c>
      <c r="E28" s="229">
        <v>2</v>
      </c>
    </row>
    <row r="29" spans="1:5" ht="39" customHeight="1" x14ac:dyDescent="0.25">
      <c r="A29" s="301" t="s">
        <v>180</v>
      </c>
      <c r="B29" s="301"/>
      <c r="C29" s="301"/>
      <c r="D29" s="301"/>
      <c r="E29" s="301"/>
    </row>
    <row r="30" spans="1:5" ht="27.75" customHeight="1" x14ac:dyDescent="0.25">
      <c r="A30" s="229">
        <v>13</v>
      </c>
      <c r="B30" s="192" t="s">
        <v>522</v>
      </c>
      <c r="C30" s="229" t="s">
        <v>162</v>
      </c>
      <c r="D30" s="229">
        <v>3</v>
      </c>
      <c r="E30" s="229">
        <v>3</v>
      </c>
    </row>
    <row r="31" spans="1:5" ht="87.75" customHeight="1" x14ac:dyDescent="0.25">
      <c r="A31" s="229">
        <v>14</v>
      </c>
      <c r="B31" s="192" t="s">
        <v>523</v>
      </c>
      <c r="C31" s="229" t="s">
        <v>162</v>
      </c>
      <c r="D31" s="229">
        <v>1</v>
      </c>
      <c r="E31" s="229">
        <v>1</v>
      </c>
    </row>
    <row r="32" spans="1:5" ht="44.25" customHeight="1" x14ac:dyDescent="0.25">
      <c r="A32" s="229">
        <v>15</v>
      </c>
      <c r="B32" s="192" t="s">
        <v>524</v>
      </c>
      <c r="C32" s="229" t="s">
        <v>162</v>
      </c>
      <c r="D32" s="229">
        <v>11</v>
      </c>
      <c r="E32" s="229">
        <v>11</v>
      </c>
    </row>
    <row r="33" spans="1:5" ht="69" customHeight="1" x14ac:dyDescent="0.25">
      <c r="A33" s="229">
        <v>16</v>
      </c>
      <c r="B33" s="192" t="s">
        <v>897</v>
      </c>
      <c r="C33" s="229" t="s">
        <v>162</v>
      </c>
      <c r="D33" s="229">
        <v>2</v>
      </c>
      <c r="E33" s="229">
        <v>2</v>
      </c>
    </row>
    <row r="34" spans="1:5" ht="118.5" customHeight="1" x14ac:dyDescent="0.25">
      <c r="A34" s="229">
        <v>17</v>
      </c>
      <c r="B34" s="192" t="s">
        <v>561</v>
      </c>
      <c r="C34" s="229" t="s">
        <v>157</v>
      </c>
      <c r="D34" s="229">
        <v>104</v>
      </c>
      <c r="E34" s="229">
        <v>104.03</v>
      </c>
    </row>
    <row r="35" spans="1:5" ht="27.75" customHeight="1" x14ac:dyDescent="0.25">
      <c r="A35" s="229">
        <v>18</v>
      </c>
      <c r="B35" s="192" t="s">
        <v>525</v>
      </c>
      <c r="C35" s="229" t="s">
        <v>162</v>
      </c>
      <c r="D35" s="229" t="s">
        <v>368</v>
      </c>
      <c r="E35" s="229" t="s">
        <v>368</v>
      </c>
    </row>
    <row r="36" spans="1:5" ht="27.75" customHeight="1" x14ac:dyDescent="0.25">
      <c r="A36" s="229">
        <v>19</v>
      </c>
      <c r="B36" s="192" t="s">
        <v>526</v>
      </c>
      <c r="C36" s="229" t="s">
        <v>162</v>
      </c>
      <c r="D36" s="229">
        <v>1</v>
      </c>
      <c r="E36" s="229">
        <v>1</v>
      </c>
    </row>
    <row r="37" spans="1:5" ht="27.75" customHeight="1" x14ac:dyDescent="0.25">
      <c r="A37" s="305" t="s">
        <v>181</v>
      </c>
      <c r="B37" s="306"/>
      <c r="C37" s="306"/>
      <c r="D37" s="306"/>
      <c r="E37" s="307"/>
    </row>
    <row r="38" spans="1:5" ht="51.75" customHeight="1" x14ac:dyDescent="0.25">
      <c r="A38" s="229">
        <v>20</v>
      </c>
      <c r="B38" s="192" t="s">
        <v>527</v>
      </c>
      <c r="C38" s="229" t="s">
        <v>162</v>
      </c>
      <c r="D38" s="229" t="s">
        <v>368</v>
      </c>
      <c r="E38" s="194" t="s">
        <v>368</v>
      </c>
    </row>
    <row r="39" spans="1:5" ht="27.75" customHeight="1" x14ac:dyDescent="0.25">
      <c r="A39" s="301" t="s">
        <v>182</v>
      </c>
      <c r="B39" s="301"/>
      <c r="C39" s="301"/>
      <c r="D39" s="301"/>
      <c r="E39" s="301"/>
    </row>
    <row r="40" spans="1:5" ht="78.75" x14ac:dyDescent="0.25">
      <c r="A40" s="229">
        <v>21</v>
      </c>
      <c r="B40" s="191" t="s">
        <v>528</v>
      </c>
      <c r="C40" s="229" t="s">
        <v>157</v>
      </c>
      <c r="D40" s="229">
        <v>100</v>
      </c>
      <c r="E40" s="229">
        <v>100</v>
      </c>
    </row>
    <row r="41" spans="1:5" ht="47.25" x14ac:dyDescent="0.25">
      <c r="A41" s="229">
        <v>22</v>
      </c>
      <c r="B41" s="191" t="s">
        <v>898</v>
      </c>
      <c r="C41" s="229" t="s">
        <v>162</v>
      </c>
      <c r="D41" s="229">
        <v>1</v>
      </c>
      <c r="E41" s="229">
        <v>1</v>
      </c>
    </row>
    <row r="42" spans="1:5" ht="47.25" x14ac:dyDescent="0.25">
      <c r="A42" s="229">
        <v>23</v>
      </c>
      <c r="B42" s="191" t="s">
        <v>529</v>
      </c>
      <c r="C42" s="229" t="s">
        <v>162</v>
      </c>
      <c r="D42" s="229">
        <v>2</v>
      </c>
      <c r="E42" s="229">
        <v>2</v>
      </c>
    </row>
    <row r="43" spans="1:5" ht="27.75" customHeight="1" x14ac:dyDescent="0.25">
      <c r="A43" s="301" t="s">
        <v>183</v>
      </c>
      <c r="B43" s="301"/>
      <c r="C43" s="301"/>
      <c r="D43" s="301"/>
      <c r="E43" s="301"/>
    </row>
    <row r="44" spans="1:5" ht="49.5" customHeight="1" x14ac:dyDescent="0.25">
      <c r="A44" s="229">
        <v>24</v>
      </c>
      <c r="B44" s="191" t="s">
        <v>530</v>
      </c>
      <c r="C44" s="229" t="s">
        <v>162</v>
      </c>
      <c r="D44" s="229">
        <v>1</v>
      </c>
      <c r="E44" s="229">
        <v>1</v>
      </c>
    </row>
    <row r="45" spans="1:5" ht="27.75" customHeight="1" x14ac:dyDescent="0.25">
      <c r="A45" s="301" t="s">
        <v>198</v>
      </c>
      <c r="B45" s="301"/>
      <c r="C45" s="301"/>
      <c r="D45" s="301"/>
      <c r="E45" s="301"/>
    </row>
    <row r="46" spans="1:5" ht="27.75" customHeight="1" x14ac:dyDescent="0.25">
      <c r="A46" s="302" t="s">
        <v>339</v>
      </c>
      <c r="B46" s="302"/>
      <c r="C46" s="302"/>
      <c r="D46" s="302"/>
      <c r="E46" s="229"/>
    </row>
    <row r="47" spans="1:5" ht="27.75" customHeight="1" x14ac:dyDescent="0.25">
      <c r="A47" s="308" t="s">
        <v>184</v>
      </c>
      <c r="B47" s="308"/>
      <c r="C47" s="308"/>
      <c r="D47" s="308"/>
      <c r="E47" s="308"/>
    </row>
    <row r="48" spans="1:5" ht="27.75" customHeight="1" x14ac:dyDescent="0.25">
      <c r="A48" s="301" t="s">
        <v>185</v>
      </c>
      <c r="B48" s="301"/>
      <c r="C48" s="301"/>
      <c r="D48" s="301"/>
      <c r="E48" s="301"/>
    </row>
    <row r="49" spans="1:5" ht="110.25" x14ac:dyDescent="0.25">
      <c r="A49" s="229">
        <v>25</v>
      </c>
      <c r="B49" s="191" t="s">
        <v>207</v>
      </c>
      <c r="C49" s="229" t="s">
        <v>157</v>
      </c>
      <c r="D49" s="229">
        <v>100</v>
      </c>
      <c r="E49" s="195">
        <v>100</v>
      </c>
    </row>
    <row r="50" spans="1:5" ht="110.25" x14ac:dyDescent="0.25">
      <c r="A50" s="229">
        <v>26</v>
      </c>
      <c r="B50" s="191" t="s">
        <v>204</v>
      </c>
      <c r="C50" s="229" t="s">
        <v>157</v>
      </c>
      <c r="D50" s="229">
        <v>100</v>
      </c>
      <c r="E50" s="195">
        <v>100</v>
      </c>
    </row>
    <row r="51" spans="1:5" ht="63" x14ac:dyDescent="0.25">
      <c r="A51" s="229">
        <v>27</v>
      </c>
      <c r="B51" s="191" t="s">
        <v>203</v>
      </c>
      <c r="C51" s="229" t="s">
        <v>157</v>
      </c>
      <c r="D51" s="229">
        <v>100</v>
      </c>
      <c r="E51" s="195">
        <v>100</v>
      </c>
    </row>
    <row r="52" spans="1:5" ht="56.25" customHeight="1" x14ac:dyDescent="0.25">
      <c r="A52" s="229">
        <v>28</v>
      </c>
      <c r="B52" s="191" t="s">
        <v>202</v>
      </c>
      <c r="C52" s="229" t="s">
        <v>157</v>
      </c>
      <c r="D52" s="229">
        <v>100</v>
      </c>
      <c r="E52" s="195">
        <v>100</v>
      </c>
    </row>
    <row r="53" spans="1:5" ht="56.25" customHeight="1" x14ac:dyDescent="0.25">
      <c r="A53" s="229">
        <v>29</v>
      </c>
      <c r="B53" s="191" t="s">
        <v>208</v>
      </c>
      <c r="C53" s="229" t="s">
        <v>205</v>
      </c>
      <c r="D53" s="229">
        <v>2</v>
      </c>
      <c r="E53" s="195">
        <v>2</v>
      </c>
    </row>
    <row r="54" spans="1:5" ht="108" customHeight="1" x14ac:dyDescent="0.25">
      <c r="A54" s="229">
        <v>30</v>
      </c>
      <c r="B54" s="192" t="s">
        <v>209</v>
      </c>
      <c r="C54" s="229" t="s">
        <v>157</v>
      </c>
      <c r="D54" s="229">
        <v>100</v>
      </c>
      <c r="E54" s="195">
        <v>100</v>
      </c>
    </row>
    <row r="55" spans="1:5" ht="122.25" customHeight="1" x14ac:dyDescent="0.25">
      <c r="A55" s="229">
        <v>31</v>
      </c>
      <c r="B55" s="191" t="s">
        <v>160</v>
      </c>
      <c r="C55" s="229" t="s">
        <v>157</v>
      </c>
      <c r="D55" s="229">
        <v>100</v>
      </c>
      <c r="E55" s="195">
        <v>100</v>
      </c>
    </row>
    <row r="56" spans="1:5" ht="52.5" customHeight="1" x14ac:dyDescent="0.25">
      <c r="A56" s="229">
        <v>32</v>
      </c>
      <c r="B56" s="191" t="s">
        <v>516</v>
      </c>
      <c r="C56" s="229" t="s">
        <v>157</v>
      </c>
      <c r="D56" s="229">
        <v>100</v>
      </c>
      <c r="E56" s="195">
        <v>100</v>
      </c>
    </row>
    <row r="57" spans="1:5" ht="54.75" customHeight="1" x14ac:dyDescent="0.25">
      <c r="A57" s="229">
        <v>33</v>
      </c>
      <c r="B57" s="191" t="s">
        <v>210</v>
      </c>
      <c r="C57" s="229" t="s">
        <v>205</v>
      </c>
      <c r="D57" s="229">
        <v>1</v>
      </c>
      <c r="E57" s="195">
        <v>1</v>
      </c>
    </row>
    <row r="58" spans="1:5" ht="47.25" customHeight="1" x14ac:dyDescent="0.25">
      <c r="A58" s="229">
        <v>34</v>
      </c>
      <c r="B58" s="191" t="s">
        <v>211</v>
      </c>
      <c r="C58" s="229" t="s">
        <v>205</v>
      </c>
      <c r="D58" s="229">
        <v>1</v>
      </c>
      <c r="E58" s="229">
        <v>1</v>
      </c>
    </row>
    <row r="59" spans="1:5" ht="45.75" customHeight="1" x14ac:dyDescent="0.25">
      <c r="A59" s="229">
        <v>35</v>
      </c>
      <c r="B59" s="191" t="s">
        <v>469</v>
      </c>
      <c r="C59" s="229" t="s">
        <v>205</v>
      </c>
      <c r="D59" s="229">
        <v>1</v>
      </c>
      <c r="E59" s="229">
        <v>1</v>
      </c>
    </row>
    <row r="60" spans="1:5" ht="56.25" customHeight="1" x14ac:dyDescent="0.25">
      <c r="A60" s="229">
        <v>36</v>
      </c>
      <c r="B60" s="191" t="s">
        <v>340</v>
      </c>
      <c r="C60" s="229" t="s">
        <v>205</v>
      </c>
      <c r="D60" s="229">
        <v>1</v>
      </c>
      <c r="E60" s="229">
        <v>1</v>
      </c>
    </row>
    <row r="61" spans="1:5" ht="42.75" customHeight="1" x14ac:dyDescent="0.25">
      <c r="A61" s="229">
        <v>37</v>
      </c>
      <c r="B61" s="191" t="s">
        <v>341</v>
      </c>
      <c r="C61" s="229" t="s">
        <v>205</v>
      </c>
      <c r="D61" s="229">
        <v>1</v>
      </c>
      <c r="E61" s="229">
        <v>1</v>
      </c>
    </row>
    <row r="62" spans="1:5" ht="50.25" customHeight="1" x14ac:dyDescent="0.25">
      <c r="A62" s="229">
        <v>38</v>
      </c>
      <c r="B62" s="192" t="s">
        <v>206</v>
      </c>
      <c r="C62" s="229" t="s">
        <v>205</v>
      </c>
      <c r="D62" s="229">
        <v>1</v>
      </c>
      <c r="E62" s="229">
        <v>1</v>
      </c>
    </row>
    <row r="63" spans="1:5" ht="55.5" customHeight="1" x14ac:dyDescent="0.25">
      <c r="A63" s="229">
        <v>39</v>
      </c>
      <c r="B63" s="191" t="s">
        <v>342</v>
      </c>
      <c r="C63" s="229" t="s">
        <v>159</v>
      </c>
      <c r="D63" s="229">
        <v>21</v>
      </c>
      <c r="E63" s="229">
        <v>21</v>
      </c>
    </row>
    <row r="64" spans="1:5" ht="72" customHeight="1" x14ac:dyDescent="0.25">
      <c r="A64" s="229">
        <v>40</v>
      </c>
      <c r="B64" s="191" t="s">
        <v>343</v>
      </c>
      <c r="C64" s="229" t="s">
        <v>205</v>
      </c>
      <c r="D64" s="229">
        <v>1</v>
      </c>
      <c r="E64" s="229">
        <v>1</v>
      </c>
    </row>
    <row r="65" spans="1:5" ht="117" customHeight="1" x14ac:dyDescent="0.25">
      <c r="A65" s="229">
        <v>41</v>
      </c>
      <c r="B65" s="196" t="s">
        <v>344</v>
      </c>
      <c r="C65" s="229" t="s">
        <v>205</v>
      </c>
      <c r="D65" s="229">
        <v>0</v>
      </c>
      <c r="E65" s="229">
        <v>0</v>
      </c>
    </row>
    <row r="66" spans="1:5" ht="47.25" customHeight="1" x14ac:dyDescent="0.25">
      <c r="A66" s="229">
        <v>42</v>
      </c>
      <c r="B66" s="196" t="s">
        <v>345</v>
      </c>
      <c r="C66" s="229" t="s">
        <v>205</v>
      </c>
      <c r="D66" s="229">
        <v>45</v>
      </c>
      <c r="E66" s="229">
        <v>45</v>
      </c>
    </row>
    <row r="67" spans="1:5" ht="67.5" customHeight="1" x14ac:dyDescent="0.25">
      <c r="A67" s="229">
        <v>43</v>
      </c>
      <c r="B67" s="196" t="s">
        <v>346</v>
      </c>
      <c r="C67" s="229" t="s">
        <v>205</v>
      </c>
      <c r="D67" s="229">
        <v>2</v>
      </c>
      <c r="E67" s="229">
        <v>2</v>
      </c>
    </row>
    <row r="68" spans="1:5" ht="59.25" customHeight="1" x14ac:dyDescent="0.25">
      <c r="A68" s="229">
        <v>44</v>
      </c>
      <c r="B68" s="196" t="s">
        <v>347</v>
      </c>
      <c r="C68" s="229" t="s">
        <v>205</v>
      </c>
      <c r="D68" s="229">
        <v>2</v>
      </c>
      <c r="E68" s="229">
        <v>2</v>
      </c>
    </row>
    <row r="69" spans="1:5" ht="171" customHeight="1" x14ac:dyDescent="0.25">
      <c r="A69" s="229">
        <v>45</v>
      </c>
      <c r="B69" s="197" t="s">
        <v>348</v>
      </c>
      <c r="C69" s="229" t="s">
        <v>157</v>
      </c>
      <c r="D69" s="229">
        <v>0</v>
      </c>
      <c r="E69" s="229">
        <v>0</v>
      </c>
    </row>
    <row r="70" spans="1:5" ht="27.75" customHeight="1" x14ac:dyDescent="0.25">
      <c r="A70" s="301" t="s">
        <v>536</v>
      </c>
      <c r="B70" s="301"/>
      <c r="C70" s="301"/>
      <c r="D70" s="301"/>
      <c r="E70" s="301"/>
    </row>
    <row r="71" spans="1:5" ht="31.5" x14ac:dyDescent="0.25">
      <c r="A71" s="198">
        <f>A69+1</f>
        <v>46</v>
      </c>
      <c r="B71" s="191" t="s">
        <v>350</v>
      </c>
      <c r="C71" s="229" t="s">
        <v>205</v>
      </c>
      <c r="D71" s="229">
        <v>2</v>
      </c>
      <c r="E71" s="229">
        <v>2</v>
      </c>
    </row>
    <row r="72" spans="1:5" ht="15.75" x14ac:dyDescent="0.25">
      <c r="A72" s="198">
        <v>47</v>
      </c>
      <c r="B72" s="192" t="s">
        <v>349</v>
      </c>
      <c r="C72" s="229" t="s">
        <v>205</v>
      </c>
      <c r="D72" s="229">
        <v>0</v>
      </c>
      <c r="E72" s="229">
        <v>0</v>
      </c>
    </row>
    <row r="73" spans="1:5" ht="78.75" x14ac:dyDescent="0.25">
      <c r="A73" s="198">
        <v>48</v>
      </c>
      <c r="B73" s="191" t="s">
        <v>924</v>
      </c>
      <c r="C73" s="229" t="s">
        <v>205</v>
      </c>
      <c r="D73" s="229">
        <v>42</v>
      </c>
      <c r="E73" s="229">
        <v>42</v>
      </c>
    </row>
    <row r="74" spans="1:5" ht="15.75" x14ac:dyDescent="0.25">
      <c r="A74" s="198">
        <v>49</v>
      </c>
      <c r="B74" s="191" t="s">
        <v>470</v>
      </c>
      <c r="C74" s="229" t="s">
        <v>205</v>
      </c>
      <c r="D74" s="229">
        <v>0</v>
      </c>
      <c r="E74" s="229">
        <v>0</v>
      </c>
    </row>
    <row r="75" spans="1:5" ht="110.25" x14ac:dyDescent="0.25">
      <c r="A75" s="198">
        <v>50</v>
      </c>
      <c r="B75" s="191" t="s">
        <v>925</v>
      </c>
      <c r="C75" s="229" t="s">
        <v>159</v>
      </c>
      <c r="D75" s="229">
        <v>200</v>
      </c>
      <c r="E75" s="229">
        <v>200</v>
      </c>
    </row>
    <row r="76" spans="1:5" ht="27.75" customHeight="1" x14ac:dyDescent="0.25">
      <c r="A76" s="301" t="s">
        <v>539</v>
      </c>
      <c r="B76" s="301"/>
      <c r="C76" s="301"/>
      <c r="D76" s="301"/>
      <c r="E76" s="301"/>
    </row>
    <row r="77" spans="1:5" ht="27.75" customHeight="1" x14ac:dyDescent="0.25">
      <c r="A77" s="302" t="s">
        <v>339</v>
      </c>
      <c r="B77" s="302"/>
      <c r="C77" s="302"/>
      <c r="D77" s="302"/>
      <c r="E77" s="229"/>
    </row>
    <row r="78" spans="1:5" ht="27.75" customHeight="1" x14ac:dyDescent="0.25">
      <c r="A78" s="308" t="s">
        <v>186</v>
      </c>
      <c r="B78" s="308"/>
      <c r="C78" s="308"/>
      <c r="D78" s="308"/>
      <c r="E78" s="308"/>
    </row>
    <row r="79" spans="1:5" ht="27.75" customHeight="1" x14ac:dyDescent="0.25">
      <c r="A79" s="301" t="s">
        <v>478</v>
      </c>
      <c r="B79" s="301"/>
      <c r="C79" s="301"/>
      <c r="D79" s="301"/>
      <c r="E79" s="301"/>
    </row>
    <row r="80" spans="1:5" ht="31.5" x14ac:dyDescent="0.25">
      <c r="A80" s="229">
        <v>51</v>
      </c>
      <c r="B80" s="192" t="s">
        <v>491</v>
      </c>
      <c r="C80" s="192" t="s">
        <v>492</v>
      </c>
      <c r="D80" s="229">
        <v>2116</v>
      </c>
      <c r="E80" s="229">
        <v>2116</v>
      </c>
    </row>
    <row r="81" spans="1:5" ht="47.25" x14ac:dyDescent="0.25">
      <c r="A81" s="229">
        <v>52</v>
      </c>
      <c r="B81" s="192" t="s">
        <v>493</v>
      </c>
      <c r="C81" s="192" t="s">
        <v>492</v>
      </c>
      <c r="D81" s="229">
        <v>1811</v>
      </c>
      <c r="E81" s="229">
        <v>1811</v>
      </c>
    </row>
    <row r="82" spans="1:5" ht="78.75" x14ac:dyDescent="0.25">
      <c r="A82" s="229">
        <v>53</v>
      </c>
      <c r="B82" s="192" t="s">
        <v>494</v>
      </c>
      <c r="C82" s="229" t="s">
        <v>162</v>
      </c>
      <c r="D82" s="229">
        <v>15</v>
      </c>
      <c r="E82" s="229">
        <v>15</v>
      </c>
    </row>
    <row r="83" spans="1:5" ht="31.5" x14ac:dyDescent="0.25">
      <c r="A83" s="229">
        <v>54</v>
      </c>
      <c r="B83" s="192" t="s">
        <v>495</v>
      </c>
      <c r="C83" s="229" t="s">
        <v>162</v>
      </c>
      <c r="D83" s="229">
        <v>9</v>
      </c>
      <c r="E83" s="229">
        <v>9</v>
      </c>
    </row>
    <row r="84" spans="1:5" ht="78.75" x14ac:dyDescent="0.25">
      <c r="A84" s="229">
        <v>55</v>
      </c>
      <c r="B84" s="191" t="s">
        <v>212</v>
      </c>
      <c r="C84" s="229" t="s">
        <v>159</v>
      </c>
      <c r="D84" s="229" t="s">
        <v>368</v>
      </c>
      <c r="E84" s="229" t="s">
        <v>368</v>
      </c>
    </row>
    <row r="85" spans="1:5" ht="47.25" x14ac:dyDescent="0.25">
      <c r="A85" s="229">
        <v>56</v>
      </c>
      <c r="B85" s="191" t="s">
        <v>534</v>
      </c>
      <c r="C85" s="229" t="s">
        <v>159</v>
      </c>
      <c r="D85" s="229">
        <v>382</v>
      </c>
      <c r="E85" s="229">
        <v>382</v>
      </c>
    </row>
    <row r="86" spans="1:5" ht="47.25" x14ac:dyDescent="0.25">
      <c r="A86" s="229">
        <v>57</v>
      </c>
      <c r="B86" s="191" t="s">
        <v>496</v>
      </c>
      <c r="C86" s="229" t="s">
        <v>159</v>
      </c>
      <c r="D86" s="229">
        <v>6</v>
      </c>
      <c r="E86" s="229">
        <v>6</v>
      </c>
    </row>
    <row r="87" spans="1:5" ht="124.5" customHeight="1" x14ac:dyDescent="0.25">
      <c r="A87" s="199">
        <v>58</v>
      </c>
      <c r="B87" s="213" t="s">
        <v>918</v>
      </c>
      <c r="C87" s="199" t="s">
        <v>159</v>
      </c>
      <c r="D87" s="199">
        <v>140</v>
      </c>
      <c r="E87" s="199">
        <v>140</v>
      </c>
    </row>
    <row r="88" spans="1:5" ht="27.75" customHeight="1" x14ac:dyDescent="0.25">
      <c r="A88" s="301" t="s">
        <v>187</v>
      </c>
      <c r="B88" s="301"/>
      <c r="C88" s="301"/>
      <c r="D88" s="301"/>
      <c r="E88" s="301"/>
    </row>
    <row r="89" spans="1:5" ht="47.25" x14ac:dyDescent="0.25">
      <c r="A89" s="229">
        <v>59</v>
      </c>
      <c r="B89" s="192" t="s">
        <v>497</v>
      </c>
      <c r="C89" s="229" t="s">
        <v>159</v>
      </c>
      <c r="D89" s="229">
        <v>196</v>
      </c>
      <c r="E89" s="194">
        <v>196</v>
      </c>
    </row>
    <row r="90" spans="1:5" ht="31.5" x14ac:dyDescent="0.25">
      <c r="A90" s="229">
        <v>60</v>
      </c>
      <c r="B90" s="192" t="s">
        <v>498</v>
      </c>
      <c r="C90" s="229" t="s">
        <v>159</v>
      </c>
      <c r="D90" s="229">
        <v>1295</v>
      </c>
      <c r="E90" s="229">
        <v>1295</v>
      </c>
    </row>
    <row r="91" spans="1:5" ht="31.5" x14ac:dyDescent="0.25">
      <c r="A91" s="229">
        <v>61</v>
      </c>
      <c r="B91" s="192" t="s">
        <v>499</v>
      </c>
      <c r="C91" s="229" t="s">
        <v>159</v>
      </c>
      <c r="D91" s="229">
        <v>3200</v>
      </c>
      <c r="E91" s="229">
        <v>3200</v>
      </c>
    </row>
    <row r="92" spans="1:5" ht="31.5" x14ac:dyDescent="0.25">
      <c r="A92" s="229">
        <v>62</v>
      </c>
      <c r="B92" s="192" t="s">
        <v>500</v>
      </c>
      <c r="C92" s="229" t="s">
        <v>159</v>
      </c>
      <c r="D92" s="229">
        <v>478</v>
      </c>
      <c r="E92" s="229">
        <v>478</v>
      </c>
    </row>
    <row r="93" spans="1:5" ht="27.75" customHeight="1" x14ac:dyDescent="0.25">
      <c r="A93" s="301" t="s">
        <v>189</v>
      </c>
      <c r="B93" s="301"/>
      <c r="C93" s="301"/>
      <c r="D93" s="301"/>
      <c r="E93" s="301"/>
    </row>
    <row r="94" spans="1:5" ht="27.75" customHeight="1" x14ac:dyDescent="0.25">
      <c r="A94" s="229">
        <v>63</v>
      </c>
      <c r="B94" s="191" t="s">
        <v>213</v>
      </c>
      <c r="C94" s="229" t="s">
        <v>159</v>
      </c>
      <c r="D94" s="229">
        <v>0</v>
      </c>
      <c r="E94" s="229">
        <v>0</v>
      </c>
    </row>
    <row r="95" spans="1:5" ht="27.75" customHeight="1" x14ac:dyDescent="0.25">
      <c r="A95" s="301" t="s">
        <v>351</v>
      </c>
      <c r="B95" s="301"/>
      <c r="C95" s="301"/>
      <c r="D95" s="301"/>
      <c r="E95" s="301"/>
    </row>
    <row r="96" spans="1:5" ht="27.75" customHeight="1" x14ac:dyDescent="0.25">
      <c r="A96" s="302" t="s">
        <v>339</v>
      </c>
      <c r="B96" s="302"/>
      <c r="C96" s="302"/>
      <c r="D96" s="302"/>
      <c r="E96" s="229"/>
    </row>
    <row r="97" spans="1:6" ht="27.75" customHeight="1" x14ac:dyDescent="0.25">
      <c r="A97" s="301" t="s">
        <v>217</v>
      </c>
      <c r="B97" s="301"/>
      <c r="C97" s="301"/>
      <c r="D97" s="301"/>
      <c r="E97" s="301"/>
    </row>
    <row r="98" spans="1:6" ht="27.75" customHeight="1" x14ac:dyDescent="0.25">
      <c r="A98" s="229">
        <v>64</v>
      </c>
      <c r="B98" s="192" t="s">
        <v>501</v>
      </c>
      <c r="C98" s="229" t="s">
        <v>162</v>
      </c>
      <c r="D98" s="229">
        <v>5</v>
      </c>
      <c r="E98" s="194">
        <v>5</v>
      </c>
    </row>
    <row r="99" spans="1:6" ht="27.75" customHeight="1" x14ac:dyDescent="0.25">
      <c r="A99" s="301" t="s">
        <v>188</v>
      </c>
      <c r="B99" s="301"/>
      <c r="C99" s="301"/>
      <c r="D99" s="301"/>
      <c r="E99" s="301"/>
    </row>
    <row r="100" spans="1:6" ht="22.5" customHeight="1" x14ac:dyDescent="0.25">
      <c r="A100" s="302" t="s">
        <v>339</v>
      </c>
      <c r="B100" s="302"/>
      <c r="C100" s="302"/>
      <c r="D100" s="302"/>
      <c r="E100" s="229"/>
    </row>
    <row r="101" spans="1:6" ht="27.75" customHeight="1" x14ac:dyDescent="0.25">
      <c r="A101" s="308" t="s">
        <v>190</v>
      </c>
      <c r="B101" s="308"/>
      <c r="C101" s="308"/>
      <c r="D101" s="308"/>
      <c r="E101" s="308"/>
    </row>
    <row r="102" spans="1:6" ht="27.75" customHeight="1" x14ac:dyDescent="0.25">
      <c r="A102" s="301" t="s">
        <v>479</v>
      </c>
      <c r="B102" s="301"/>
      <c r="C102" s="301"/>
      <c r="D102" s="301"/>
      <c r="E102" s="301"/>
    </row>
    <row r="103" spans="1:6" ht="33.75" customHeight="1" x14ac:dyDescent="0.25">
      <c r="A103" s="229">
        <v>65</v>
      </c>
      <c r="B103" s="191" t="s">
        <v>919</v>
      </c>
      <c r="C103" s="229" t="s">
        <v>162</v>
      </c>
      <c r="D103" s="229">
        <v>775</v>
      </c>
      <c r="E103" s="229">
        <v>775</v>
      </c>
    </row>
    <row r="104" spans="1:6" ht="36" customHeight="1" x14ac:dyDescent="0.25">
      <c r="A104" s="199">
        <v>66</v>
      </c>
      <c r="B104" s="191" t="s">
        <v>460</v>
      </c>
      <c r="C104" s="229" t="s">
        <v>162</v>
      </c>
      <c r="D104" s="229">
        <v>2</v>
      </c>
      <c r="E104" s="229">
        <v>2</v>
      </c>
      <c r="F104" s="200"/>
    </row>
    <row r="105" spans="1:6" ht="27.75" customHeight="1" x14ac:dyDescent="0.25">
      <c r="A105" s="301" t="s">
        <v>480</v>
      </c>
      <c r="B105" s="301"/>
      <c r="C105" s="301"/>
      <c r="D105" s="301"/>
      <c r="E105" s="301"/>
    </row>
    <row r="106" spans="1:6" ht="94.5" x14ac:dyDescent="0.25">
      <c r="A106" s="229">
        <v>67</v>
      </c>
      <c r="B106" s="192" t="s">
        <v>915</v>
      </c>
      <c r="C106" s="229" t="s">
        <v>157</v>
      </c>
      <c r="D106" s="229">
        <v>100</v>
      </c>
      <c r="E106" s="229">
        <v>100</v>
      </c>
    </row>
    <row r="107" spans="1:6" ht="94.5" x14ac:dyDescent="0.25">
      <c r="A107" s="229">
        <v>68</v>
      </c>
      <c r="B107" s="192" t="s">
        <v>916</v>
      </c>
      <c r="C107" s="229" t="s">
        <v>157</v>
      </c>
      <c r="D107" s="229">
        <v>100</v>
      </c>
      <c r="E107" s="229">
        <v>100</v>
      </c>
    </row>
    <row r="108" spans="1:6" ht="31.5" x14ac:dyDescent="0.25">
      <c r="A108" s="229">
        <v>69</v>
      </c>
      <c r="B108" s="192" t="s">
        <v>502</v>
      </c>
      <c r="C108" s="229" t="s">
        <v>162</v>
      </c>
      <c r="D108" s="229">
        <v>1</v>
      </c>
      <c r="E108" s="229">
        <v>1</v>
      </c>
    </row>
    <row r="109" spans="1:6" ht="27.75" customHeight="1" x14ac:dyDescent="0.25">
      <c r="A109" s="301" t="s">
        <v>191</v>
      </c>
      <c r="B109" s="301"/>
      <c r="C109" s="301"/>
      <c r="D109" s="301"/>
      <c r="E109" s="301"/>
    </row>
    <row r="110" spans="1:6" ht="27.75" customHeight="1" x14ac:dyDescent="0.25">
      <c r="A110" s="302" t="s">
        <v>339</v>
      </c>
      <c r="B110" s="302"/>
      <c r="C110" s="302"/>
      <c r="D110" s="302"/>
      <c r="E110" s="229"/>
    </row>
    <row r="111" spans="1:6" ht="27.75" customHeight="1" x14ac:dyDescent="0.25">
      <c r="A111" s="308" t="s">
        <v>352</v>
      </c>
      <c r="B111" s="308"/>
      <c r="C111" s="308"/>
      <c r="D111" s="308"/>
      <c r="E111" s="308"/>
    </row>
    <row r="112" spans="1:6" ht="15.75" x14ac:dyDescent="0.25">
      <c r="A112" s="301" t="s">
        <v>353</v>
      </c>
      <c r="B112" s="301"/>
      <c r="C112" s="301"/>
      <c r="D112" s="301"/>
      <c r="E112" s="301"/>
    </row>
    <row r="113" spans="1:5" ht="15.75" x14ac:dyDescent="0.25">
      <c r="A113" s="229">
        <v>70</v>
      </c>
      <c r="B113" s="192" t="s">
        <v>302</v>
      </c>
      <c r="C113" s="229" t="s">
        <v>303</v>
      </c>
      <c r="D113" s="229">
        <v>1.3</v>
      </c>
      <c r="E113" s="229">
        <v>1.3</v>
      </c>
    </row>
    <row r="114" spans="1:5" ht="69.75" customHeight="1" x14ac:dyDescent="0.25">
      <c r="A114" s="229">
        <v>71</v>
      </c>
      <c r="B114" s="192" t="s">
        <v>304</v>
      </c>
      <c r="C114" s="229" t="s">
        <v>305</v>
      </c>
      <c r="D114" s="221">
        <v>3250</v>
      </c>
      <c r="E114" s="222" t="s">
        <v>917</v>
      </c>
    </row>
    <row r="115" spans="1:5" ht="15.75" x14ac:dyDescent="0.25">
      <c r="A115" s="301" t="s">
        <v>301</v>
      </c>
      <c r="B115" s="301"/>
      <c r="C115" s="301"/>
      <c r="D115" s="301"/>
      <c r="E115" s="301"/>
    </row>
    <row r="116" spans="1:5" ht="31.5" x14ac:dyDescent="0.25">
      <c r="A116" s="229">
        <v>72</v>
      </c>
      <c r="B116" s="192" t="s">
        <v>306</v>
      </c>
      <c r="C116" s="229" t="s">
        <v>307</v>
      </c>
      <c r="D116" s="229">
        <v>54.16</v>
      </c>
      <c r="E116" s="229">
        <v>54.16</v>
      </c>
    </row>
    <row r="117" spans="1:5" ht="30.75" customHeight="1" x14ac:dyDescent="0.25">
      <c r="A117" s="301" t="s">
        <v>471</v>
      </c>
      <c r="B117" s="301"/>
      <c r="C117" s="301"/>
      <c r="D117" s="301"/>
      <c r="E117" s="301"/>
    </row>
    <row r="118" spans="1:5" ht="15.75" x14ac:dyDescent="0.25">
      <c r="A118" s="229">
        <v>73</v>
      </c>
      <c r="B118" s="191" t="s">
        <v>308</v>
      </c>
      <c r="C118" s="229" t="s">
        <v>309</v>
      </c>
      <c r="D118" s="229">
        <v>871</v>
      </c>
      <c r="E118" s="229">
        <v>163</v>
      </c>
    </row>
    <row r="119" spans="1:5" ht="27.75" customHeight="1" x14ac:dyDescent="0.25">
      <c r="A119" s="308" t="s">
        <v>359</v>
      </c>
      <c r="B119" s="309"/>
      <c r="C119" s="309"/>
      <c r="D119" s="309"/>
      <c r="E119" s="309"/>
    </row>
    <row r="120" spans="1:5" ht="27.75" customHeight="1" x14ac:dyDescent="0.25">
      <c r="A120" s="301" t="s">
        <v>360</v>
      </c>
      <c r="B120" s="301"/>
      <c r="C120" s="301"/>
      <c r="D120" s="301"/>
      <c r="E120" s="301"/>
    </row>
    <row r="121" spans="1:5" ht="27.75" customHeight="1" x14ac:dyDescent="0.25">
      <c r="A121" s="229">
        <v>74</v>
      </c>
      <c r="B121" s="192" t="s">
        <v>902</v>
      </c>
      <c r="C121" s="229" t="s">
        <v>162</v>
      </c>
      <c r="D121" s="229">
        <v>8</v>
      </c>
      <c r="E121" s="229">
        <v>8</v>
      </c>
    </row>
    <row r="122" spans="1:5" ht="39" customHeight="1" x14ac:dyDescent="0.25">
      <c r="A122" s="229">
        <v>75</v>
      </c>
      <c r="B122" s="192" t="s">
        <v>903</v>
      </c>
      <c r="C122" s="229" t="s">
        <v>162</v>
      </c>
      <c r="D122" s="229">
        <v>11</v>
      </c>
      <c r="E122" s="229">
        <v>55</v>
      </c>
    </row>
    <row r="123" spans="1:5" ht="27.75" customHeight="1" x14ac:dyDescent="0.25">
      <c r="A123" s="229">
        <v>76</v>
      </c>
      <c r="B123" s="192" t="s">
        <v>904</v>
      </c>
      <c r="C123" s="229" t="s">
        <v>162</v>
      </c>
      <c r="D123" s="229">
        <v>16</v>
      </c>
      <c r="E123" s="229">
        <v>16</v>
      </c>
    </row>
    <row r="124" spans="1:5" ht="27.75" customHeight="1" x14ac:dyDescent="0.25">
      <c r="A124" s="301" t="s">
        <v>504</v>
      </c>
      <c r="B124" s="301"/>
      <c r="C124" s="301"/>
      <c r="D124" s="301"/>
      <c r="E124" s="301"/>
    </row>
    <row r="125" spans="1:5" ht="42" customHeight="1" x14ac:dyDescent="0.25">
      <c r="A125" s="229">
        <v>77</v>
      </c>
      <c r="B125" s="192" t="s">
        <v>503</v>
      </c>
      <c r="C125" s="229" t="s">
        <v>162</v>
      </c>
      <c r="D125" s="229">
        <v>0</v>
      </c>
      <c r="E125" s="229">
        <v>0</v>
      </c>
    </row>
    <row r="126" spans="1:5" ht="41.25" customHeight="1" x14ac:dyDescent="0.25">
      <c r="A126" s="229">
        <v>78</v>
      </c>
      <c r="B126" s="192" t="s">
        <v>905</v>
      </c>
      <c r="C126" s="229" t="s">
        <v>162</v>
      </c>
      <c r="D126" s="229">
        <v>0</v>
      </c>
      <c r="E126" s="229">
        <v>0</v>
      </c>
    </row>
    <row r="127" spans="1:5" ht="38.25" customHeight="1" x14ac:dyDescent="0.25">
      <c r="A127" s="229">
        <v>79</v>
      </c>
      <c r="B127" s="192" t="s">
        <v>906</v>
      </c>
      <c r="C127" s="229" t="s">
        <v>158</v>
      </c>
      <c r="D127" s="229">
        <v>1</v>
      </c>
      <c r="E127" s="229">
        <v>1</v>
      </c>
    </row>
    <row r="128" spans="1:5" ht="27.75" customHeight="1" x14ac:dyDescent="0.25">
      <c r="A128" s="305" t="s">
        <v>505</v>
      </c>
      <c r="B128" s="306"/>
      <c r="C128" s="306"/>
      <c r="D128" s="306"/>
      <c r="E128" s="307"/>
    </row>
    <row r="129" spans="1:5" ht="27.75" customHeight="1" x14ac:dyDescent="0.25">
      <c r="A129" s="229">
        <v>80</v>
      </c>
      <c r="B129" s="192" t="s">
        <v>907</v>
      </c>
      <c r="C129" s="229" t="s">
        <v>506</v>
      </c>
      <c r="D129" s="229">
        <v>406.06700000000001</v>
      </c>
      <c r="E129" s="229">
        <v>406.06700000000001</v>
      </c>
    </row>
    <row r="130" spans="1:5" ht="27.75" customHeight="1" x14ac:dyDescent="0.25">
      <c r="A130" s="301" t="s">
        <v>507</v>
      </c>
      <c r="B130" s="301"/>
      <c r="C130" s="301"/>
      <c r="D130" s="301"/>
      <c r="E130" s="301"/>
    </row>
    <row r="131" spans="1:5" ht="44.25" customHeight="1" x14ac:dyDescent="0.25">
      <c r="A131" s="229">
        <v>81</v>
      </c>
      <c r="B131" s="192" t="s">
        <v>908</v>
      </c>
      <c r="C131" s="229" t="s">
        <v>158</v>
      </c>
      <c r="D131" s="229">
        <v>0</v>
      </c>
      <c r="E131" s="229">
        <v>0</v>
      </c>
    </row>
    <row r="132" spans="1:5" ht="49.5" customHeight="1" x14ac:dyDescent="0.25">
      <c r="A132" s="229">
        <v>82</v>
      </c>
      <c r="B132" s="191" t="s">
        <v>662</v>
      </c>
      <c r="C132" s="229" t="s">
        <v>162</v>
      </c>
      <c r="D132" s="229">
        <v>0</v>
      </c>
      <c r="E132" s="229">
        <v>0</v>
      </c>
    </row>
    <row r="133" spans="1:5" ht="39.75" customHeight="1" x14ac:dyDescent="0.25">
      <c r="A133" s="308" t="s">
        <v>266</v>
      </c>
      <c r="B133" s="309"/>
      <c r="C133" s="309"/>
      <c r="D133" s="309"/>
      <c r="E133" s="309"/>
    </row>
    <row r="134" spans="1:5" ht="27.75" customHeight="1" x14ac:dyDescent="0.25">
      <c r="A134" s="301" t="s">
        <v>481</v>
      </c>
      <c r="B134" s="314"/>
      <c r="C134" s="314"/>
      <c r="D134" s="314"/>
      <c r="E134" s="314"/>
    </row>
    <row r="135" spans="1:5" ht="15.75" x14ac:dyDescent="0.25">
      <c r="A135" s="229">
        <v>83</v>
      </c>
      <c r="B135" s="192" t="s">
        <v>466</v>
      </c>
      <c r="C135" s="229" t="s">
        <v>205</v>
      </c>
      <c r="D135" s="229">
        <v>308</v>
      </c>
      <c r="E135" s="229">
        <v>308</v>
      </c>
    </row>
    <row r="136" spans="1:5" ht="47.25" x14ac:dyDescent="0.25">
      <c r="A136" s="229">
        <v>84</v>
      </c>
      <c r="B136" s="192" t="s">
        <v>269</v>
      </c>
      <c r="C136" s="229" t="s">
        <v>162</v>
      </c>
      <c r="D136" s="229">
        <v>51</v>
      </c>
      <c r="E136" s="229">
        <v>51</v>
      </c>
    </row>
    <row r="137" spans="1:5" ht="47.25" x14ac:dyDescent="0.25">
      <c r="A137" s="229">
        <v>85</v>
      </c>
      <c r="B137" s="192" t="s">
        <v>270</v>
      </c>
      <c r="C137" s="229" t="s">
        <v>162</v>
      </c>
      <c r="D137" s="229">
        <v>61</v>
      </c>
      <c r="E137" s="229">
        <v>61</v>
      </c>
    </row>
    <row r="138" spans="1:5" ht="31.5" x14ac:dyDescent="0.25">
      <c r="A138" s="229">
        <v>86</v>
      </c>
      <c r="B138" s="192" t="s">
        <v>271</v>
      </c>
      <c r="C138" s="229" t="s">
        <v>205</v>
      </c>
      <c r="D138" s="229">
        <v>633</v>
      </c>
      <c r="E138" s="229">
        <v>633</v>
      </c>
    </row>
    <row r="139" spans="1:5" ht="15.75" x14ac:dyDescent="0.25">
      <c r="A139" s="229">
        <v>87</v>
      </c>
      <c r="B139" s="191" t="s">
        <v>272</v>
      </c>
      <c r="C139" s="229" t="s">
        <v>205</v>
      </c>
      <c r="D139" s="229">
        <v>39</v>
      </c>
      <c r="E139" s="229">
        <v>39</v>
      </c>
    </row>
    <row r="140" spans="1:5" ht="47.25" x14ac:dyDescent="0.25">
      <c r="A140" s="229">
        <v>88</v>
      </c>
      <c r="B140" s="191" t="s">
        <v>489</v>
      </c>
      <c r="C140" s="229" t="s">
        <v>205</v>
      </c>
      <c r="D140" s="229">
        <v>8</v>
      </c>
      <c r="E140" s="229">
        <v>8</v>
      </c>
    </row>
    <row r="141" spans="1:5" ht="63" x14ac:dyDescent="0.25">
      <c r="A141" s="229">
        <v>89</v>
      </c>
      <c r="B141" s="191" t="s">
        <v>273</v>
      </c>
      <c r="C141" s="229" t="s">
        <v>205</v>
      </c>
      <c r="D141" s="229">
        <v>24</v>
      </c>
      <c r="E141" s="229">
        <v>24</v>
      </c>
    </row>
    <row r="142" spans="1:5" ht="94.5" x14ac:dyDescent="0.25">
      <c r="A142" s="229">
        <v>90</v>
      </c>
      <c r="B142" s="191" t="s">
        <v>274</v>
      </c>
      <c r="C142" s="229" t="s">
        <v>205</v>
      </c>
      <c r="D142" s="229">
        <v>540</v>
      </c>
      <c r="E142" s="229">
        <v>540</v>
      </c>
    </row>
    <row r="143" spans="1:5" ht="47.25" x14ac:dyDescent="0.25">
      <c r="A143" s="229">
        <v>91</v>
      </c>
      <c r="B143" s="192" t="s">
        <v>275</v>
      </c>
      <c r="C143" s="229" t="s">
        <v>162</v>
      </c>
      <c r="D143" s="229">
        <v>151</v>
      </c>
      <c r="E143" s="229">
        <v>151</v>
      </c>
    </row>
    <row r="144" spans="1:5" ht="141.75" x14ac:dyDescent="0.25">
      <c r="A144" s="229">
        <v>92</v>
      </c>
      <c r="B144" s="192" t="s">
        <v>276</v>
      </c>
      <c r="C144" s="229" t="s">
        <v>277</v>
      </c>
      <c r="D144" s="229">
        <v>1654.8967600000001</v>
      </c>
      <c r="E144" s="256">
        <v>1654.8967600000001</v>
      </c>
    </row>
    <row r="145" spans="1:8" ht="47.25" x14ac:dyDescent="0.25">
      <c r="A145" s="229">
        <v>93</v>
      </c>
      <c r="B145" s="192" t="s">
        <v>278</v>
      </c>
      <c r="C145" s="229" t="s">
        <v>205</v>
      </c>
      <c r="D145" s="229">
        <v>55</v>
      </c>
      <c r="E145" s="229">
        <v>55</v>
      </c>
    </row>
    <row r="146" spans="1:8" ht="47.25" x14ac:dyDescent="0.25">
      <c r="A146" s="229">
        <v>94</v>
      </c>
      <c r="B146" s="192" t="s">
        <v>279</v>
      </c>
      <c r="C146" s="229" t="s">
        <v>205</v>
      </c>
      <c r="D146" s="229">
        <v>166</v>
      </c>
      <c r="E146" s="229">
        <v>166</v>
      </c>
    </row>
    <row r="147" spans="1:8" ht="63" x14ac:dyDescent="0.25">
      <c r="A147" s="229">
        <v>95</v>
      </c>
      <c r="B147" s="192" t="s">
        <v>280</v>
      </c>
      <c r="C147" s="229" t="s">
        <v>162</v>
      </c>
      <c r="D147" s="229">
        <v>7000</v>
      </c>
      <c r="E147" s="229">
        <v>7000</v>
      </c>
    </row>
    <row r="148" spans="1:8" ht="47.25" x14ac:dyDescent="0.25">
      <c r="A148" s="229">
        <v>96</v>
      </c>
      <c r="B148" s="191" t="s">
        <v>281</v>
      </c>
      <c r="C148" s="229" t="s">
        <v>205</v>
      </c>
      <c r="D148" s="229">
        <v>4</v>
      </c>
      <c r="E148" s="229">
        <v>4</v>
      </c>
    </row>
    <row r="149" spans="1:8" ht="31.5" x14ac:dyDescent="0.25">
      <c r="A149" s="229">
        <v>97</v>
      </c>
      <c r="B149" s="191" t="s">
        <v>291</v>
      </c>
      <c r="C149" s="229" t="s">
        <v>162</v>
      </c>
      <c r="D149" s="229">
        <v>23</v>
      </c>
      <c r="E149" s="229">
        <v>23</v>
      </c>
    </row>
    <row r="150" spans="1:8" ht="31.5" x14ac:dyDescent="0.25">
      <c r="A150" s="229">
        <v>98</v>
      </c>
      <c r="B150" s="191" t="s">
        <v>282</v>
      </c>
      <c r="C150" s="229" t="s">
        <v>205</v>
      </c>
      <c r="D150" s="229">
        <v>90</v>
      </c>
      <c r="E150" s="229">
        <v>90</v>
      </c>
    </row>
    <row r="151" spans="1:8" ht="31.5" x14ac:dyDescent="0.25">
      <c r="A151" s="229">
        <v>99</v>
      </c>
      <c r="B151" s="191" t="s">
        <v>283</v>
      </c>
      <c r="C151" s="229" t="s">
        <v>205</v>
      </c>
      <c r="D151" s="229">
        <v>0</v>
      </c>
      <c r="E151" s="229">
        <v>0</v>
      </c>
    </row>
    <row r="152" spans="1:8" ht="63" x14ac:dyDescent="0.25">
      <c r="A152" s="229">
        <v>100</v>
      </c>
      <c r="B152" s="191" t="s">
        <v>284</v>
      </c>
      <c r="C152" s="229" t="s">
        <v>157</v>
      </c>
      <c r="D152" s="229">
        <v>100</v>
      </c>
      <c r="E152" s="229">
        <v>100</v>
      </c>
    </row>
    <row r="153" spans="1:8" ht="63" x14ac:dyDescent="0.25">
      <c r="A153" s="229">
        <v>101</v>
      </c>
      <c r="B153" s="191" t="s">
        <v>285</v>
      </c>
      <c r="C153" s="229" t="s">
        <v>157</v>
      </c>
      <c r="D153" s="229">
        <v>96</v>
      </c>
      <c r="E153" s="229">
        <v>96</v>
      </c>
    </row>
    <row r="154" spans="1:8" ht="94.5" x14ac:dyDescent="0.25">
      <c r="A154" s="229">
        <v>102</v>
      </c>
      <c r="B154" s="191" t="s">
        <v>354</v>
      </c>
      <c r="C154" s="229" t="s">
        <v>157</v>
      </c>
      <c r="D154" s="229">
        <v>90</v>
      </c>
      <c r="E154" s="229">
        <v>90</v>
      </c>
    </row>
    <row r="155" spans="1:8" ht="110.25" x14ac:dyDescent="0.25">
      <c r="A155" s="229">
        <v>103</v>
      </c>
      <c r="B155" s="192" t="s">
        <v>356</v>
      </c>
      <c r="C155" s="229" t="s">
        <v>157</v>
      </c>
      <c r="D155" s="229">
        <v>100</v>
      </c>
      <c r="E155" s="229">
        <v>100</v>
      </c>
    </row>
    <row r="156" spans="1:8" ht="141.75" x14ac:dyDescent="0.25">
      <c r="A156" s="229">
        <v>104</v>
      </c>
      <c r="B156" s="192" t="s">
        <v>355</v>
      </c>
      <c r="C156" s="229" t="s">
        <v>157</v>
      </c>
      <c r="D156" s="229">
        <v>100</v>
      </c>
      <c r="E156" s="229">
        <v>100</v>
      </c>
      <c r="H156" s="185"/>
    </row>
    <row r="157" spans="1:8" ht="37.5" customHeight="1" x14ac:dyDescent="0.25">
      <c r="A157" s="229">
        <v>105</v>
      </c>
      <c r="B157" s="191" t="s">
        <v>932</v>
      </c>
      <c r="C157" s="229" t="s">
        <v>157</v>
      </c>
      <c r="D157" s="229">
        <v>100</v>
      </c>
      <c r="E157" s="229">
        <v>100</v>
      </c>
    </row>
    <row r="158" spans="1:8" ht="39" customHeight="1" x14ac:dyDescent="0.25">
      <c r="A158" s="301" t="s">
        <v>286</v>
      </c>
      <c r="B158" s="314"/>
      <c r="C158" s="314"/>
      <c r="D158" s="314"/>
      <c r="E158" s="314"/>
    </row>
    <row r="159" spans="1:8" ht="27.75" customHeight="1" x14ac:dyDescent="0.25">
      <c r="A159" s="229">
        <v>106</v>
      </c>
      <c r="B159" s="192" t="s">
        <v>292</v>
      </c>
      <c r="C159" s="229" t="s">
        <v>159</v>
      </c>
      <c r="D159" s="229">
        <v>3</v>
      </c>
      <c r="E159" s="229">
        <v>3</v>
      </c>
    </row>
    <row r="160" spans="1:8" ht="36" customHeight="1" x14ac:dyDescent="0.25">
      <c r="A160" s="301" t="s">
        <v>267</v>
      </c>
      <c r="B160" s="314"/>
      <c r="C160" s="314"/>
      <c r="D160" s="314"/>
      <c r="E160" s="314"/>
    </row>
    <row r="161" spans="1:5" ht="27.75" customHeight="1" x14ac:dyDescent="0.25">
      <c r="A161" s="229">
        <v>107</v>
      </c>
      <c r="B161" s="191" t="s">
        <v>357</v>
      </c>
      <c r="C161" s="229" t="s">
        <v>157</v>
      </c>
      <c r="D161" s="229">
        <v>100</v>
      </c>
      <c r="E161" s="229">
        <v>100</v>
      </c>
    </row>
    <row r="162" spans="1:5" ht="36.75" customHeight="1" x14ac:dyDescent="0.25">
      <c r="A162" s="316" t="s">
        <v>358</v>
      </c>
      <c r="B162" s="317"/>
      <c r="C162" s="317"/>
      <c r="D162" s="317"/>
      <c r="E162" s="317"/>
    </row>
    <row r="163" spans="1:5" ht="27.75" customHeight="1" x14ac:dyDescent="0.25">
      <c r="A163" s="229">
        <v>108</v>
      </c>
      <c r="B163" s="191" t="s">
        <v>287</v>
      </c>
      <c r="C163" s="229" t="s">
        <v>162</v>
      </c>
      <c r="D163" s="229">
        <v>150</v>
      </c>
      <c r="E163" s="229">
        <v>150</v>
      </c>
    </row>
    <row r="164" spans="1:5" ht="27.75" customHeight="1" x14ac:dyDescent="0.25">
      <c r="A164" s="229">
        <v>109</v>
      </c>
      <c r="B164" s="202" t="s">
        <v>288</v>
      </c>
      <c r="C164" s="229" t="s">
        <v>162</v>
      </c>
      <c r="D164" s="229">
        <v>5000</v>
      </c>
      <c r="E164" s="229">
        <v>5000</v>
      </c>
    </row>
    <row r="165" spans="1:5" ht="45" customHeight="1" x14ac:dyDescent="0.25">
      <c r="A165" s="229">
        <v>110</v>
      </c>
      <c r="B165" s="191" t="s">
        <v>547</v>
      </c>
      <c r="C165" s="229" t="s">
        <v>162</v>
      </c>
      <c r="D165" s="229">
        <v>1</v>
      </c>
      <c r="E165" s="229">
        <v>1</v>
      </c>
    </row>
    <row r="166" spans="1:5" ht="39" customHeight="1" x14ac:dyDescent="0.25">
      <c r="A166" s="316" t="s">
        <v>268</v>
      </c>
      <c r="B166" s="317"/>
      <c r="C166" s="317"/>
      <c r="D166" s="317"/>
      <c r="E166" s="317"/>
    </row>
    <row r="167" spans="1:5" ht="45" customHeight="1" x14ac:dyDescent="0.25">
      <c r="A167" s="229">
        <v>111</v>
      </c>
      <c r="B167" s="191" t="s">
        <v>289</v>
      </c>
      <c r="C167" s="229" t="s">
        <v>157</v>
      </c>
      <c r="D167" s="229">
        <v>100</v>
      </c>
      <c r="E167" s="229">
        <v>100</v>
      </c>
    </row>
    <row r="168" spans="1:5" ht="116.25" customHeight="1" x14ac:dyDescent="0.25">
      <c r="A168" s="229">
        <v>112</v>
      </c>
      <c r="B168" s="191" t="s">
        <v>290</v>
      </c>
      <c r="C168" s="229" t="s">
        <v>205</v>
      </c>
      <c r="D168" s="229">
        <v>7</v>
      </c>
      <c r="E168" s="229">
        <v>7</v>
      </c>
    </row>
    <row r="169" spans="1:5" ht="27.75" customHeight="1" x14ac:dyDescent="0.25">
      <c r="A169" s="301" t="s">
        <v>467</v>
      </c>
      <c r="B169" s="314"/>
      <c r="C169" s="314"/>
      <c r="D169" s="314"/>
      <c r="E169" s="314"/>
    </row>
    <row r="170" spans="1:5" ht="27.75" customHeight="1" x14ac:dyDescent="0.25">
      <c r="A170" s="302" t="s">
        <v>339</v>
      </c>
      <c r="B170" s="302"/>
      <c r="C170" s="302"/>
      <c r="D170" s="302"/>
      <c r="E170" s="204"/>
    </row>
    <row r="171" spans="1:5" ht="27.75" customHeight="1" x14ac:dyDescent="0.25">
      <c r="A171" s="308" t="s">
        <v>230</v>
      </c>
      <c r="B171" s="308"/>
      <c r="C171" s="308"/>
      <c r="D171" s="308"/>
      <c r="E171" s="308"/>
    </row>
    <row r="172" spans="1:5" ht="27.75" customHeight="1" x14ac:dyDescent="0.25">
      <c r="A172" s="301" t="s">
        <v>163</v>
      </c>
      <c r="B172" s="301"/>
      <c r="C172" s="301"/>
      <c r="D172" s="301"/>
      <c r="E172" s="301"/>
    </row>
    <row r="173" spans="1:5" ht="135.75" customHeight="1" x14ac:dyDescent="0.25">
      <c r="A173" s="229">
        <v>113</v>
      </c>
      <c r="B173" s="201" t="s">
        <v>231</v>
      </c>
      <c r="C173" s="229" t="s">
        <v>205</v>
      </c>
      <c r="D173" s="229">
        <v>964</v>
      </c>
      <c r="E173" s="229">
        <v>964</v>
      </c>
    </row>
    <row r="174" spans="1:5" ht="22.5" customHeight="1" x14ac:dyDescent="0.25">
      <c r="A174" s="301" t="s">
        <v>482</v>
      </c>
      <c r="B174" s="301"/>
      <c r="C174" s="301"/>
      <c r="D174" s="301"/>
      <c r="E174" s="301"/>
    </row>
    <row r="175" spans="1:5" ht="43.5" customHeight="1" x14ac:dyDescent="0.25">
      <c r="A175" s="229">
        <v>114</v>
      </c>
      <c r="B175" s="202" t="s">
        <v>232</v>
      </c>
      <c r="C175" s="229" t="s">
        <v>162</v>
      </c>
      <c r="D175" s="229">
        <v>2</v>
      </c>
      <c r="E175" s="229">
        <v>2</v>
      </c>
    </row>
    <row r="176" spans="1:5" ht="41.25" customHeight="1" x14ac:dyDescent="0.25">
      <c r="A176" s="301" t="s">
        <v>463</v>
      </c>
      <c r="B176" s="301"/>
      <c r="C176" s="301"/>
      <c r="D176" s="301"/>
      <c r="E176" s="301"/>
    </row>
    <row r="177" spans="1:5" ht="72.75" customHeight="1" x14ac:dyDescent="0.25">
      <c r="A177" s="229">
        <v>115</v>
      </c>
      <c r="B177" s="192" t="s">
        <v>233</v>
      </c>
      <c r="C177" s="229" t="s">
        <v>159</v>
      </c>
      <c r="D177" s="229">
        <v>43</v>
      </c>
      <c r="E177" s="229">
        <v>43</v>
      </c>
    </row>
    <row r="178" spans="1:5" ht="27.75" customHeight="1" x14ac:dyDescent="0.25">
      <c r="A178" s="301" t="s">
        <v>234</v>
      </c>
      <c r="B178" s="301"/>
      <c r="C178" s="301"/>
      <c r="D178" s="301"/>
      <c r="E178" s="301"/>
    </row>
    <row r="179" spans="1:5" ht="50.25" customHeight="1" x14ac:dyDescent="0.25">
      <c r="A179" s="229">
        <v>116</v>
      </c>
      <c r="B179" s="192" t="s">
        <v>235</v>
      </c>
      <c r="C179" s="229" t="s">
        <v>159</v>
      </c>
      <c r="D179" s="229">
        <v>0</v>
      </c>
      <c r="E179" s="229">
        <v>0</v>
      </c>
    </row>
    <row r="180" spans="1:5" ht="33" customHeight="1" x14ac:dyDescent="0.25">
      <c r="A180" s="301" t="s">
        <v>464</v>
      </c>
      <c r="B180" s="301"/>
      <c r="C180" s="301"/>
      <c r="D180" s="301"/>
      <c r="E180" s="301"/>
    </row>
    <row r="181" spans="1:5" ht="102.75" customHeight="1" x14ac:dyDescent="0.25">
      <c r="A181" s="229">
        <v>117</v>
      </c>
      <c r="B181" s="192" t="s">
        <v>236</v>
      </c>
      <c r="C181" s="229" t="s">
        <v>159</v>
      </c>
      <c r="D181" s="229">
        <v>0</v>
      </c>
      <c r="E181" s="229">
        <v>0</v>
      </c>
    </row>
    <row r="182" spans="1:5" ht="80.25" customHeight="1" x14ac:dyDescent="0.25">
      <c r="A182" s="229">
        <v>118</v>
      </c>
      <c r="B182" s="202" t="s">
        <v>237</v>
      </c>
      <c r="C182" s="229" t="s">
        <v>159</v>
      </c>
      <c r="D182" s="229">
        <v>0</v>
      </c>
      <c r="E182" s="229">
        <v>0</v>
      </c>
    </row>
    <row r="183" spans="1:5" ht="67.5" customHeight="1" x14ac:dyDescent="0.25">
      <c r="A183" s="199">
        <v>119</v>
      </c>
      <c r="B183" s="191" t="s">
        <v>461</v>
      </c>
      <c r="C183" s="229" t="s">
        <v>159</v>
      </c>
      <c r="D183" s="229">
        <v>0</v>
      </c>
      <c r="E183" s="229">
        <v>0</v>
      </c>
    </row>
    <row r="184" spans="1:5" ht="27.75" customHeight="1" x14ac:dyDescent="0.25">
      <c r="A184" s="301" t="s">
        <v>465</v>
      </c>
      <c r="B184" s="301"/>
      <c r="C184" s="301"/>
      <c r="D184" s="301"/>
      <c r="E184" s="301"/>
    </row>
    <row r="185" spans="1:5" ht="63" customHeight="1" x14ac:dyDescent="0.25">
      <c r="A185" s="229">
        <v>120</v>
      </c>
      <c r="B185" s="192" t="s">
        <v>165</v>
      </c>
      <c r="C185" s="229" t="s">
        <v>158</v>
      </c>
      <c r="D185" s="229">
        <v>0</v>
      </c>
      <c r="E185" s="229">
        <v>0</v>
      </c>
    </row>
    <row r="186" spans="1:5" ht="27.75" customHeight="1" x14ac:dyDescent="0.25">
      <c r="A186" s="305" t="s">
        <v>198</v>
      </c>
      <c r="B186" s="306"/>
      <c r="C186" s="306"/>
      <c r="D186" s="306"/>
      <c r="E186" s="307"/>
    </row>
    <row r="187" spans="1:5" ht="22.5" customHeight="1" x14ac:dyDescent="0.25">
      <c r="A187" s="303" t="s">
        <v>339</v>
      </c>
      <c r="B187" s="304"/>
      <c r="C187" s="304"/>
      <c r="D187" s="315"/>
      <c r="E187" s="233"/>
    </row>
    <row r="188" spans="1:5" ht="45" customHeight="1" x14ac:dyDescent="0.25">
      <c r="A188" s="308" t="s">
        <v>370</v>
      </c>
      <c r="B188" s="308"/>
      <c r="C188" s="308"/>
      <c r="D188" s="308"/>
      <c r="E188" s="308"/>
    </row>
    <row r="189" spans="1:5" ht="27.75" customHeight="1" x14ac:dyDescent="0.25">
      <c r="A189" s="301" t="s">
        <v>369</v>
      </c>
      <c r="B189" s="301"/>
      <c r="C189" s="301"/>
      <c r="D189" s="301"/>
      <c r="E189" s="301"/>
    </row>
    <row r="190" spans="1:5" ht="31.5" x14ac:dyDescent="0.25">
      <c r="A190" s="229">
        <v>121</v>
      </c>
      <c r="B190" s="202" t="s">
        <v>377</v>
      </c>
      <c r="C190" s="229" t="s">
        <v>162</v>
      </c>
      <c r="D190" s="229">
        <v>1</v>
      </c>
      <c r="E190" s="229">
        <v>1</v>
      </c>
    </row>
    <row r="191" spans="1:5" ht="15.75" x14ac:dyDescent="0.25">
      <c r="A191" s="229">
        <v>122</v>
      </c>
      <c r="B191" s="202" t="s">
        <v>378</v>
      </c>
      <c r="C191" s="229" t="s">
        <v>162</v>
      </c>
      <c r="D191" s="229">
        <v>0</v>
      </c>
      <c r="E191" s="229">
        <v>0</v>
      </c>
    </row>
    <row r="192" spans="1:5" ht="15.75" x14ac:dyDescent="0.25">
      <c r="A192" s="301" t="s">
        <v>379</v>
      </c>
      <c r="B192" s="301"/>
      <c r="C192" s="301"/>
      <c r="D192" s="301"/>
      <c r="E192" s="301"/>
    </row>
    <row r="193" spans="1:5" ht="31.5" x14ac:dyDescent="0.25">
      <c r="A193" s="229">
        <v>123</v>
      </c>
      <c r="B193" s="202" t="s">
        <v>380</v>
      </c>
      <c r="C193" s="229" t="s">
        <v>162</v>
      </c>
      <c r="D193" s="229">
        <v>0</v>
      </c>
      <c r="E193" s="229">
        <v>0</v>
      </c>
    </row>
    <row r="194" spans="1:5" ht="47.25" x14ac:dyDescent="0.25">
      <c r="A194" s="229">
        <v>124</v>
      </c>
      <c r="B194" s="202" t="s">
        <v>381</v>
      </c>
      <c r="C194" s="229" t="s">
        <v>162</v>
      </c>
      <c r="D194" s="229">
        <v>0</v>
      </c>
      <c r="E194" s="229">
        <v>0</v>
      </c>
    </row>
    <row r="195" spans="1:5" ht="15.75" x14ac:dyDescent="0.25">
      <c r="A195" s="301" t="s">
        <v>382</v>
      </c>
      <c r="B195" s="301"/>
      <c r="C195" s="301"/>
      <c r="D195" s="301"/>
      <c r="E195" s="301"/>
    </row>
    <row r="196" spans="1:5" ht="31.5" x14ac:dyDescent="0.25">
      <c r="A196" s="229">
        <v>125</v>
      </c>
      <c r="B196" s="192" t="s">
        <v>383</v>
      </c>
      <c r="C196" s="229" t="s">
        <v>162</v>
      </c>
      <c r="D196" s="229">
        <v>1</v>
      </c>
      <c r="E196" s="229">
        <v>1</v>
      </c>
    </row>
    <row r="197" spans="1:5" ht="47.25" x14ac:dyDescent="0.25">
      <c r="A197" s="229">
        <v>126</v>
      </c>
      <c r="B197" s="192" t="s">
        <v>384</v>
      </c>
      <c r="C197" s="229" t="s">
        <v>162</v>
      </c>
      <c r="D197" s="229">
        <v>0</v>
      </c>
      <c r="E197" s="229">
        <v>0</v>
      </c>
    </row>
    <row r="198" spans="1:5" ht="31.5" x14ac:dyDescent="0.25">
      <c r="A198" s="229">
        <v>127</v>
      </c>
      <c r="B198" s="192" t="s">
        <v>385</v>
      </c>
      <c r="C198" s="229" t="s">
        <v>162</v>
      </c>
      <c r="D198" s="229">
        <v>1</v>
      </c>
      <c r="E198" s="229">
        <v>1</v>
      </c>
    </row>
    <row r="199" spans="1:5" ht="47.25" x14ac:dyDescent="0.25">
      <c r="A199" s="199">
        <v>128</v>
      </c>
      <c r="B199" s="192" t="s">
        <v>386</v>
      </c>
      <c r="C199" s="229" t="s">
        <v>162</v>
      </c>
      <c r="D199" s="229">
        <v>1</v>
      </c>
      <c r="E199" s="229">
        <v>1</v>
      </c>
    </row>
    <row r="200" spans="1:5" ht="47.25" x14ac:dyDescent="0.25">
      <c r="A200" s="199">
        <v>129</v>
      </c>
      <c r="B200" s="192" t="s">
        <v>387</v>
      </c>
      <c r="C200" s="229" t="s">
        <v>162</v>
      </c>
      <c r="D200" s="229">
        <v>0</v>
      </c>
      <c r="E200" s="229">
        <v>0</v>
      </c>
    </row>
    <row r="201" spans="1:5" ht="15.75" x14ac:dyDescent="0.25">
      <c r="A201" s="301" t="s">
        <v>388</v>
      </c>
      <c r="B201" s="301"/>
      <c r="C201" s="301"/>
      <c r="D201" s="301"/>
      <c r="E201" s="301"/>
    </row>
    <row r="202" spans="1:5" ht="31.5" x14ac:dyDescent="0.25">
      <c r="A202" s="229">
        <v>130</v>
      </c>
      <c r="B202" s="192" t="s">
        <v>541</v>
      </c>
      <c r="C202" s="229" t="s">
        <v>162</v>
      </c>
      <c r="D202" s="229">
        <v>1</v>
      </c>
      <c r="E202" s="229">
        <v>1</v>
      </c>
    </row>
    <row r="203" spans="1:5" ht="47.25" x14ac:dyDescent="0.25">
      <c r="A203" s="229">
        <v>131</v>
      </c>
      <c r="B203" s="192" t="s">
        <v>546</v>
      </c>
      <c r="C203" s="229" t="s">
        <v>162</v>
      </c>
      <c r="D203" s="229">
        <v>57</v>
      </c>
      <c r="E203" s="229">
        <v>57</v>
      </c>
    </row>
    <row r="204" spans="1:5" ht="31.5" x14ac:dyDescent="0.25">
      <c r="A204" s="199">
        <v>132</v>
      </c>
      <c r="B204" s="192" t="s">
        <v>389</v>
      </c>
      <c r="C204" s="229" t="s">
        <v>162</v>
      </c>
      <c r="D204" s="229">
        <v>10</v>
      </c>
      <c r="E204" s="229">
        <v>10</v>
      </c>
    </row>
    <row r="205" spans="1:5" ht="31.5" x14ac:dyDescent="0.25">
      <c r="A205" s="229">
        <v>133</v>
      </c>
      <c r="B205" s="192" t="s">
        <v>390</v>
      </c>
      <c r="C205" s="229" t="s">
        <v>162</v>
      </c>
      <c r="D205" s="229">
        <v>10</v>
      </c>
      <c r="E205" s="229">
        <v>10</v>
      </c>
    </row>
    <row r="206" spans="1:5" ht="47.25" x14ac:dyDescent="0.25">
      <c r="A206" s="229">
        <v>134</v>
      </c>
      <c r="B206" s="192" t="s">
        <v>391</v>
      </c>
      <c r="C206" s="229" t="s">
        <v>162</v>
      </c>
      <c r="D206" s="229">
        <v>2675</v>
      </c>
      <c r="E206" s="229">
        <v>2675</v>
      </c>
    </row>
    <row r="207" spans="1:5" ht="31.5" x14ac:dyDescent="0.25">
      <c r="A207" s="229">
        <v>135</v>
      </c>
      <c r="B207" s="192" t="s">
        <v>392</v>
      </c>
      <c r="C207" s="229" t="s">
        <v>162</v>
      </c>
      <c r="D207" s="229">
        <v>0</v>
      </c>
      <c r="E207" s="229">
        <v>0</v>
      </c>
    </row>
    <row r="208" spans="1:5" ht="15.75" x14ac:dyDescent="0.25">
      <c r="A208" s="301" t="s">
        <v>393</v>
      </c>
      <c r="B208" s="301"/>
      <c r="C208" s="301"/>
      <c r="D208" s="301"/>
      <c r="E208" s="301"/>
    </row>
    <row r="209" spans="1:5" ht="15.75" x14ac:dyDescent="0.25">
      <c r="A209" s="302" t="s">
        <v>339</v>
      </c>
      <c r="B209" s="302"/>
      <c r="C209" s="302"/>
      <c r="D209" s="302"/>
      <c r="E209" s="229"/>
    </row>
    <row r="210" spans="1:5" ht="27.75" customHeight="1" x14ac:dyDescent="0.25">
      <c r="A210" s="301" t="s">
        <v>394</v>
      </c>
      <c r="B210" s="301"/>
      <c r="C210" s="301"/>
      <c r="D210" s="301"/>
      <c r="E210" s="301"/>
    </row>
    <row r="211" spans="1:5" ht="50.25" customHeight="1" x14ac:dyDescent="0.25">
      <c r="A211" s="229">
        <v>136</v>
      </c>
      <c r="B211" s="192" t="s">
        <v>395</v>
      </c>
      <c r="C211" s="229" t="s">
        <v>158</v>
      </c>
      <c r="D211" s="229">
        <v>3</v>
      </c>
      <c r="E211" s="229">
        <v>3</v>
      </c>
    </row>
    <row r="212" spans="1:5" ht="41.25" customHeight="1" x14ac:dyDescent="0.25">
      <c r="A212" s="229">
        <v>137</v>
      </c>
      <c r="B212" s="192" t="s">
        <v>396</v>
      </c>
      <c r="C212" s="229" t="s">
        <v>363</v>
      </c>
      <c r="D212" s="195">
        <v>16000</v>
      </c>
      <c r="E212" s="195">
        <v>16000</v>
      </c>
    </row>
    <row r="213" spans="1:5" ht="42" customHeight="1" x14ac:dyDescent="0.25">
      <c r="A213" s="229">
        <v>138</v>
      </c>
      <c r="B213" s="192" t="s">
        <v>397</v>
      </c>
      <c r="C213" s="229" t="s">
        <v>363</v>
      </c>
      <c r="D213" s="195">
        <v>0</v>
      </c>
      <c r="E213" s="229">
        <v>0</v>
      </c>
    </row>
    <row r="214" spans="1:5" ht="27.75" customHeight="1" x14ac:dyDescent="0.25">
      <c r="A214" s="229">
        <v>139</v>
      </c>
      <c r="B214" s="192" t="s">
        <v>398</v>
      </c>
      <c r="C214" s="229" t="s">
        <v>162</v>
      </c>
      <c r="D214" s="229">
        <v>0</v>
      </c>
      <c r="E214" s="229">
        <v>0</v>
      </c>
    </row>
    <row r="215" spans="1:5" ht="27.75" customHeight="1" x14ac:dyDescent="0.25">
      <c r="A215" s="308" t="s">
        <v>399</v>
      </c>
      <c r="B215" s="308"/>
      <c r="C215" s="308"/>
      <c r="D215" s="308"/>
      <c r="E215" s="308"/>
    </row>
    <row r="216" spans="1:5" ht="27.75" customHeight="1" x14ac:dyDescent="0.25">
      <c r="A216" s="301" t="s">
        <v>365</v>
      </c>
      <c r="B216" s="301"/>
      <c r="C216" s="301"/>
      <c r="D216" s="301"/>
      <c r="E216" s="301"/>
    </row>
    <row r="217" spans="1:5" ht="47.25" x14ac:dyDescent="0.25">
      <c r="A217" s="229">
        <v>140</v>
      </c>
      <c r="B217" s="191" t="s">
        <v>367</v>
      </c>
      <c r="C217" s="229" t="s">
        <v>157</v>
      </c>
      <c r="D217" s="229">
        <v>110.2</v>
      </c>
      <c r="E217" s="229">
        <v>110.7</v>
      </c>
    </row>
    <row r="218" spans="1:5" ht="15.75" x14ac:dyDescent="0.25">
      <c r="A218" s="229">
        <v>141</v>
      </c>
      <c r="B218" s="191" t="s">
        <v>361</v>
      </c>
      <c r="C218" s="229" t="s">
        <v>162</v>
      </c>
      <c r="D218" s="229">
        <v>4900</v>
      </c>
      <c r="E218" s="229">
        <v>4900</v>
      </c>
    </row>
    <row r="219" spans="1:5" ht="31.5" x14ac:dyDescent="0.25">
      <c r="A219" s="199">
        <v>142</v>
      </c>
      <c r="B219" s="191" t="s">
        <v>362</v>
      </c>
      <c r="C219" s="229" t="s">
        <v>363</v>
      </c>
      <c r="D219" s="229">
        <v>105.9</v>
      </c>
      <c r="E219" s="229">
        <v>119.4</v>
      </c>
    </row>
    <row r="220" spans="1:5" ht="15.75" x14ac:dyDescent="0.25">
      <c r="A220" s="301" t="s">
        <v>364</v>
      </c>
      <c r="B220" s="301"/>
      <c r="C220" s="301"/>
      <c r="D220" s="301"/>
      <c r="E220" s="301"/>
    </row>
    <row r="221" spans="1:5" ht="31.5" x14ac:dyDescent="0.25">
      <c r="A221" s="229">
        <v>143</v>
      </c>
      <c r="B221" s="191" t="s">
        <v>366</v>
      </c>
      <c r="C221" s="229" t="s">
        <v>157</v>
      </c>
      <c r="D221" s="229">
        <v>33</v>
      </c>
      <c r="E221" s="229">
        <v>9.4</v>
      </c>
    </row>
    <row r="222" spans="1:5" ht="31.5" x14ac:dyDescent="0.25">
      <c r="A222" s="229">
        <v>144</v>
      </c>
      <c r="B222" s="191" t="s">
        <v>400</v>
      </c>
      <c r="C222" s="229" t="s">
        <v>157</v>
      </c>
      <c r="D222" s="229">
        <v>2.5</v>
      </c>
      <c r="E222" s="229">
        <v>1.2</v>
      </c>
    </row>
    <row r="223" spans="1:5" ht="31.5" x14ac:dyDescent="0.25">
      <c r="A223" s="199">
        <v>145</v>
      </c>
      <c r="B223" s="191" t="s">
        <v>401</v>
      </c>
      <c r="C223" s="229" t="s">
        <v>157</v>
      </c>
      <c r="D223" s="229">
        <v>4.4000000000000004</v>
      </c>
      <c r="E223" s="229">
        <v>5.7</v>
      </c>
    </row>
    <row r="224" spans="1:5" ht="47.25" x14ac:dyDescent="0.25">
      <c r="A224" s="199">
        <v>146</v>
      </c>
      <c r="B224" s="191" t="s">
        <v>402</v>
      </c>
      <c r="C224" s="229" t="s">
        <v>157</v>
      </c>
      <c r="D224" s="229">
        <v>8</v>
      </c>
      <c r="E224" s="229">
        <v>11.7</v>
      </c>
    </row>
    <row r="225" spans="1:5" ht="47.25" x14ac:dyDescent="0.25">
      <c r="A225" s="229">
        <v>147</v>
      </c>
      <c r="B225" s="191" t="s">
        <v>403</v>
      </c>
      <c r="C225" s="229" t="s">
        <v>157</v>
      </c>
      <c r="D225" s="229">
        <v>40</v>
      </c>
      <c r="E225" s="229">
        <v>5.3</v>
      </c>
    </row>
    <row r="226" spans="1:5" ht="47.25" x14ac:dyDescent="0.25">
      <c r="A226" s="229">
        <v>148</v>
      </c>
      <c r="B226" s="191" t="s">
        <v>404</v>
      </c>
      <c r="C226" s="229" t="s">
        <v>157</v>
      </c>
      <c r="D226" s="229">
        <v>45</v>
      </c>
      <c r="E226" s="229">
        <v>67.599999999999994</v>
      </c>
    </row>
    <row r="227" spans="1:5" ht="63" x14ac:dyDescent="0.25">
      <c r="A227" s="229">
        <v>149</v>
      </c>
      <c r="B227" s="191" t="s">
        <v>405</v>
      </c>
      <c r="C227" s="229" t="s">
        <v>157</v>
      </c>
      <c r="D227" s="229">
        <v>100</v>
      </c>
      <c r="E227" s="229">
        <v>100</v>
      </c>
    </row>
    <row r="228" spans="1:5" ht="63" x14ac:dyDescent="0.25">
      <c r="A228" s="229">
        <v>150</v>
      </c>
      <c r="B228" s="191" t="s">
        <v>406</v>
      </c>
      <c r="C228" s="229" t="s">
        <v>157</v>
      </c>
      <c r="D228" s="229">
        <v>3</v>
      </c>
      <c r="E228" s="229">
        <v>3</v>
      </c>
    </row>
    <row r="229" spans="1:5" ht="15.75" x14ac:dyDescent="0.25">
      <c r="A229" s="301" t="s">
        <v>413</v>
      </c>
      <c r="B229" s="301"/>
      <c r="C229" s="301"/>
      <c r="D229" s="301"/>
      <c r="E229" s="301"/>
    </row>
    <row r="230" spans="1:5" ht="78.75" x14ac:dyDescent="0.25">
      <c r="A230" s="229">
        <v>151</v>
      </c>
      <c r="B230" s="191" t="s">
        <v>414</v>
      </c>
      <c r="C230" s="229" t="s">
        <v>157</v>
      </c>
      <c r="D230" s="229">
        <v>33.29</v>
      </c>
      <c r="E230" s="229">
        <v>37.35</v>
      </c>
    </row>
    <row r="231" spans="1:5" ht="31.5" x14ac:dyDescent="0.25">
      <c r="A231" s="229">
        <v>152</v>
      </c>
      <c r="B231" s="191" t="s">
        <v>415</v>
      </c>
      <c r="C231" s="229" t="s">
        <v>162</v>
      </c>
      <c r="D231" s="229">
        <v>525.29</v>
      </c>
      <c r="E231" s="229">
        <v>541.33000000000004</v>
      </c>
    </row>
    <row r="232" spans="1:5" ht="31.5" x14ac:dyDescent="0.25">
      <c r="A232" s="229">
        <v>153</v>
      </c>
      <c r="B232" s="191" t="s">
        <v>416</v>
      </c>
      <c r="C232" s="229" t="s">
        <v>162</v>
      </c>
      <c r="D232" s="229">
        <v>2668</v>
      </c>
      <c r="E232" s="229">
        <v>3156</v>
      </c>
    </row>
    <row r="233" spans="1:5" ht="148.5" customHeight="1" x14ac:dyDescent="0.25">
      <c r="A233" s="229">
        <v>154</v>
      </c>
      <c r="B233" s="196" t="s">
        <v>417</v>
      </c>
      <c r="C233" s="229" t="s">
        <v>162</v>
      </c>
      <c r="D233" s="229">
        <v>1</v>
      </c>
      <c r="E233" s="229">
        <v>1</v>
      </c>
    </row>
    <row r="234" spans="1:5" ht="37.5" customHeight="1" x14ac:dyDescent="0.25">
      <c r="A234" s="301" t="s">
        <v>418</v>
      </c>
      <c r="B234" s="301"/>
      <c r="C234" s="301"/>
      <c r="D234" s="301"/>
      <c r="E234" s="301"/>
    </row>
    <row r="235" spans="1:5" ht="31.5" x14ac:dyDescent="0.25">
      <c r="A235" s="229">
        <v>155</v>
      </c>
      <c r="B235" s="191" t="s">
        <v>419</v>
      </c>
      <c r="C235" s="229" t="s">
        <v>420</v>
      </c>
      <c r="D235" s="229">
        <v>330.6</v>
      </c>
      <c r="E235" s="229">
        <v>332.5</v>
      </c>
    </row>
    <row r="236" spans="1:5" ht="31.5" x14ac:dyDescent="0.25">
      <c r="A236" s="229">
        <v>156</v>
      </c>
      <c r="B236" s="191" t="s">
        <v>421</v>
      </c>
      <c r="C236" s="229" t="s">
        <v>162</v>
      </c>
      <c r="D236" s="229">
        <v>12</v>
      </c>
      <c r="E236" s="229">
        <v>22</v>
      </c>
    </row>
    <row r="237" spans="1:5" ht="31.5" x14ac:dyDescent="0.25">
      <c r="A237" s="229">
        <v>157</v>
      </c>
      <c r="B237" s="191" t="s">
        <v>422</v>
      </c>
      <c r="C237" s="229" t="s">
        <v>162</v>
      </c>
      <c r="D237" s="229">
        <v>100</v>
      </c>
      <c r="E237" s="229">
        <v>102</v>
      </c>
    </row>
    <row r="238" spans="1:5" ht="63" x14ac:dyDescent="0.25">
      <c r="A238" s="229">
        <v>158</v>
      </c>
      <c r="B238" s="191" t="s">
        <v>423</v>
      </c>
      <c r="C238" s="229" t="s">
        <v>162</v>
      </c>
      <c r="D238" s="229">
        <v>389</v>
      </c>
      <c r="E238" s="229">
        <v>389</v>
      </c>
    </row>
    <row r="239" spans="1:5" ht="47.25" x14ac:dyDescent="0.25">
      <c r="A239" s="199">
        <v>159</v>
      </c>
      <c r="B239" s="191" t="s">
        <v>424</v>
      </c>
      <c r="C239" s="229" t="s">
        <v>162</v>
      </c>
      <c r="D239" s="229">
        <v>0</v>
      </c>
      <c r="E239" s="229">
        <v>0</v>
      </c>
    </row>
    <row r="240" spans="1:5" ht="47.25" x14ac:dyDescent="0.25">
      <c r="A240" s="229">
        <v>160</v>
      </c>
      <c r="B240" s="191" t="s">
        <v>425</v>
      </c>
      <c r="C240" s="229" t="s">
        <v>162</v>
      </c>
      <c r="D240" s="229">
        <v>2</v>
      </c>
      <c r="E240" s="229">
        <v>1</v>
      </c>
    </row>
    <row r="241" spans="1:5" ht="47.25" x14ac:dyDescent="0.25">
      <c r="A241" s="229">
        <v>161</v>
      </c>
      <c r="B241" s="191" t="s">
        <v>426</v>
      </c>
      <c r="C241" s="229" t="s">
        <v>162</v>
      </c>
      <c r="D241" s="229">
        <v>34</v>
      </c>
      <c r="E241" s="229">
        <v>41</v>
      </c>
    </row>
    <row r="242" spans="1:5" ht="31.5" x14ac:dyDescent="0.25">
      <c r="A242" s="229">
        <v>162</v>
      </c>
      <c r="B242" s="191" t="s">
        <v>427</v>
      </c>
      <c r="C242" s="229" t="s">
        <v>428</v>
      </c>
      <c r="D242" s="229">
        <v>13661</v>
      </c>
      <c r="E242" s="229">
        <v>13685</v>
      </c>
    </row>
    <row r="243" spans="1:5" ht="31.5" x14ac:dyDescent="0.25">
      <c r="A243" s="229">
        <v>163</v>
      </c>
      <c r="B243" s="191" t="s">
        <v>429</v>
      </c>
      <c r="C243" s="229" t="s">
        <v>430</v>
      </c>
      <c r="D243" s="229">
        <v>3465</v>
      </c>
      <c r="E243" s="229">
        <v>3641</v>
      </c>
    </row>
    <row r="244" spans="1:5" ht="63" x14ac:dyDescent="0.25">
      <c r="A244" s="229">
        <v>164</v>
      </c>
      <c r="B244" s="191" t="s">
        <v>431</v>
      </c>
      <c r="C244" s="229" t="s">
        <v>162</v>
      </c>
      <c r="D244" s="229">
        <v>120</v>
      </c>
      <c r="E244" s="229">
        <v>120</v>
      </c>
    </row>
    <row r="245" spans="1:5" ht="47.25" x14ac:dyDescent="0.25">
      <c r="A245" s="229">
        <v>165</v>
      </c>
      <c r="B245" s="191" t="s">
        <v>432</v>
      </c>
      <c r="C245" s="229" t="s">
        <v>162</v>
      </c>
      <c r="D245" s="229">
        <v>400</v>
      </c>
      <c r="E245" s="229">
        <v>403</v>
      </c>
    </row>
    <row r="246" spans="1:5" ht="31.5" x14ac:dyDescent="0.25">
      <c r="A246" s="229">
        <v>166</v>
      </c>
      <c r="B246" s="191" t="s">
        <v>475</v>
      </c>
      <c r="C246" s="229" t="s">
        <v>162</v>
      </c>
      <c r="D246" s="229">
        <v>35</v>
      </c>
      <c r="E246" s="229">
        <v>36</v>
      </c>
    </row>
    <row r="247" spans="1:5" ht="34.5" customHeight="1" x14ac:dyDescent="0.25">
      <c r="A247" s="308" t="s">
        <v>371</v>
      </c>
      <c r="B247" s="308"/>
      <c r="C247" s="308"/>
      <c r="D247" s="308"/>
      <c r="E247" s="308"/>
    </row>
    <row r="248" spans="1:5" ht="27.75" customHeight="1" x14ac:dyDescent="0.25">
      <c r="A248" s="301" t="s">
        <v>239</v>
      </c>
      <c r="B248" s="301"/>
      <c r="C248" s="301"/>
      <c r="D248" s="301"/>
      <c r="E248" s="301"/>
    </row>
    <row r="249" spans="1:5" ht="63" x14ac:dyDescent="0.25">
      <c r="A249" s="229">
        <v>167</v>
      </c>
      <c r="B249" s="191" t="s">
        <v>240</v>
      </c>
      <c r="C249" s="229" t="s">
        <v>162</v>
      </c>
      <c r="D249" s="229">
        <v>238</v>
      </c>
      <c r="E249" s="229">
        <v>244</v>
      </c>
    </row>
    <row r="250" spans="1:5" ht="31.5" x14ac:dyDescent="0.25">
      <c r="A250" s="229">
        <v>168</v>
      </c>
      <c r="B250" s="192" t="s">
        <v>241</v>
      </c>
      <c r="C250" s="229" t="s">
        <v>162</v>
      </c>
      <c r="D250" s="229">
        <v>10700</v>
      </c>
      <c r="E250" s="229">
        <v>10700</v>
      </c>
    </row>
    <row r="251" spans="1:5" ht="47.25" x14ac:dyDescent="0.25">
      <c r="A251" s="229">
        <v>169</v>
      </c>
      <c r="B251" s="192" t="s">
        <v>242</v>
      </c>
      <c r="C251" s="229" t="s">
        <v>162</v>
      </c>
      <c r="D251" s="229">
        <v>299</v>
      </c>
      <c r="E251" s="229">
        <v>301</v>
      </c>
    </row>
    <row r="252" spans="1:5" ht="47.25" x14ac:dyDescent="0.25">
      <c r="A252" s="199">
        <v>170</v>
      </c>
      <c r="B252" s="192" t="s">
        <v>243</v>
      </c>
      <c r="C252" s="229" t="s">
        <v>162</v>
      </c>
      <c r="D252" s="229">
        <v>5500</v>
      </c>
      <c r="E252" s="229">
        <v>5619</v>
      </c>
    </row>
    <row r="253" spans="1:5" ht="47.25" x14ac:dyDescent="0.25">
      <c r="A253" s="199">
        <v>171</v>
      </c>
      <c r="B253" s="192" t="s">
        <v>244</v>
      </c>
      <c r="C253" s="229" t="s">
        <v>162</v>
      </c>
      <c r="D253" s="229">
        <v>7000</v>
      </c>
      <c r="E253" s="229">
        <v>7000</v>
      </c>
    </row>
    <row r="254" spans="1:5" ht="15.75" x14ac:dyDescent="0.25">
      <c r="A254" s="301" t="s">
        <v>483</v>
      </c>
      <c r="B254" s="301"/>
      <c r="C254" s="301"/>
      <c r="D254" s="301"/>
      <c r="E254" s="301"/>
    </row>
    <row r="255" spans="1:5" ht="94.5" x14ac:dyDescent="0.25">
      <c r="A255" s="229">
        <v>172</v>
      </c>
      <c r="B255" s="191" t="s">
        <v>166</v>
      </c>
      <c r="C255" s="229" t="s">
        <v>157</v>
      </c>
      <c r="D255" s="229" t="s">
        <v>245</v>
      </c>
      <c r="E255" s="229">
        <v>0.03</v>
      </c>
    </row>
    <row r="256" spans="1:5" ht="27.75" customHeight="1" x14ac:dyDescent="0.25">
      <c r="A256" s="301" t="s">
        <v>484</v>
      </c>
      <c r="B256" s="301"/>
      <c r="C256" s="301"/>
      <c r="D256" s="301"/>
      <c r="E256" s="301"/>
    </row>
    <row r="257" spans="1:5" ht="27.75" customHeight="1" x14ac:dyDescent="0.25">
      <c r="A257" s="302" t="s">
        <v>339</v>
      </c>
      <c r="B257" s="302"/>
      <c r="C257" s="302"/>
      <c r="D257" s="302"/>
      <c r="E257" s="229"/>
    </row>
    <row r="258" spans="1:5" ht="27.75" customHeight="1" x14ac:dyDescent="0.25">
      <c r="A258" s="301" t="s">
        <v>351</v>
      </c>
      <c r="B258" s="301"/>
      <c r="C258" s="301"/>
      <c r="D258" s="301"/>
      <c r="E258" s="301"/>
    </row>
    <row r="259" spans="1:5" ht="27.75" customHeight="1" x14ac:dyDescent="0.25">
      <c r="A259" s="302" t="s">
        <v>339</v>
      </c>
      <c r="B259" s="302"/>
      <c r="C259" s="302"/>
      <c r="D259" s="302"/>
      <c r="E259" s="229"/>
    </row>
    <row r="260" spans="1:5" ht="48" customHeight="1" x14ac:dyDescent="0.25">
      <c r="A260" s="308" t="s">
        <v>433</v>
      </c>
      <c r="B260" s="308"/>
      <c r="C260" s="308"/>
      <c r="D260" s="308"/>
      <c r="E260" s="308"/>
    </row>
    <row r="261" spans="1:5" ht="39.75" customHeight="1" x14ac:dyDescent="0.25">
      <c r="A261" s="301" t="s">
        <v>434</v>
      </c>
      <c r="B261" s="301"/>
      <c r="C261" s="301"/>
      <c r="D261" s="301"/>
      <c r="E261" s="301"/>
    </row>
    <row r="262" spans="1:5" ht="27.75" customHeight="1" x14ac:dyDescent="0.25">
      <c r="A262" s="229">
        <v>173</v>
      </c>
      <c r="B262" s="191" t="s">
        <v>435</v>
      </c>
      <c r="C262" s="229" t="s">
        <v>161</v>
      </c>
      <c r="D262" s="229">
        <v>1200</v>
      </c>
      <c r="E262" s="229">
        <v>1200</v>
      </c>
    </row>
    <row r="263" spans="1:5" ht="27.75" customHeight="1" x14ac:dyDescent="0.25">
      <c r="A263" s="229">
        <v>174</v>
      </c>
      <c r="B263" s="191" t="s">
        <v>435</v>
      </c>
      <c r="C263" s="229" t="s">
        <v>161</v>
      </c>
      <c r="D263" s="229">
        <v>1380</v>
      </c>
      <c r="E263" s="229">
        <v>1380</v>
      </c>
    </row>
    <row r="264" spans="1:5" ht="27.75" customHeight="1" x14ac:dyDescent="0.25">
      <c r="A264" s="229">
        <v>175</v>
      </c>
      <c r="B264" s="191" t="s">
        <v>436</v>
      </c>
      <c r="C264" s="229" t="s">
        <v>437</v>
      </c>
      <c r="D264" s="229">
        <v>5850</v>
      </c>
      <c r="E264" s="229">
        <v>5850</v>
      </c>
    </row>
    <row r="265" spans="1:5" ht="27.75" customHeight="1" x14ac:dyDescent="0.25">
      <c r="A265" s="229">
        <v>176</v>
      </c>
      <c r="B265" s="191" t="s">
        <v>438</v>
      </c>
      <c r="C265" s="229" t="s">
        <v>437</v>
      </c>
      <c r="D265" s="229">
        <v>0</v>
      </c>
      <c r="E265" s="229">
        <v>0</v>
      </c>
    </row>
    <row r="266" spans="1:5" ht="27.75" customHeight="1" x14ac:dyDescent="0.25">
      <c r="A266" s="229">
        <v>177</v>
      </c>
      <c r="B266" s="191" t="s">
        <v>439</v>
      </c>
      <c r="C266" s="229" t="s">
        <v>440</v>
      </c>
      <c r="D266" s="229">
        <v>1959</v>
      </c>
      <c r="E266" s="229">
        <v>5235</v>
      </c>
    </row>
    <row r="267" spans="1:5" ht="27.75" customHeight="1" x14ac:dyDescent="0.25">
      <c r="A267" s="229">
        <v>178</v>
      </c>
      <c r="B267" s="191" t="s">
        <v>441</v>
      </c>
      <c r="C267" s="229" t="s">
        <v>161</v>
      </c>
      <c r="D267" s="229">
        <v>0</v>
      </c>
      <c r="E267" s="229">
        <v>0</v>
      </c>
    </row>
    <row r="268" spans="1:5" ht="27.75" customHeight="1" x14ac:dyDescent="0.25">
      <c r="A268" s="229">
        <v>179</v>
      </c>
      <c r="B268" s="191" t="s">
        <v>442</v>
      </c>
      <c r="C268" s="229" t="s">
        <v>162</v>
      </c>
      <c r="D268" s="229">
        <v>0</v>
      </c>
      <c r="E268" s="229">
        <v>18</v>
      </c>
    </row>
    <row r="269" spans="1:5" ht="27.75" customHeight="1" x14ac:dyDescent="0.25">
      <c r="A269" s="229">
        <v>180</v>
      </c>
      <c r="B269" s="191" t="s">
        <v>443</v>
      </c>
      <c r="C269" s="229" t="s">
        <v>162</v>
      </c>
      <c r="D269" s="229">
        <v>27</v>
      </c>
      <c r="E269" s="229">
        <v>59</v>
      </c>
    </row>
    <row r="270" spans="1:5" ht="27.75" customHeight="1" x14ac:dyDescent="0.25">
      <c r="A270" s="229">
        <v>181</v>
      </c>
      <c r="B270" s="191" t="s">
        <v>444</v>
      </c>
      <c r="C270" s="229" t="s">
        <v>162</v>
      </c>
      <c r="D270" s="229">
        <v>140</v>
      </c>
      <c r="E270" s="229">
        <v>273</v>
      </c>
    </row>
    <row r="271" spans="1:5" ht="27.75" customHeight="1" x14ac:dyDescent="0.25">
      <c r="A271" s="301" t="s">
        <v>445</v>
      </c>
      <c r="B271" s="301"/>
      <c r="C271" s="301"/>
      <c r="D271" s="301"/>
      <c r="E271" s="301"/>
    </row>
    <row r="272" spans="1:5" ht="47.25" x14ac:dyDescent="0.25">
      <c r="A272" s="229">
        <v>182</v>
      </c>
      <c r="B272" s="191" t="s">
        <v>446</v>
      </c>
      <c r="C272" s="229" t="s">
        <v>162</v>
      </c>
      <c r="D272" s="229">
        <v>120</v>
      </c>
      <c r="E272" s="229">
        <v>120</v>
      </c>
    </row>
    <row r="273" spans="1:5" ht="47.25" x14ac:dyDescent="0.25">
      <c r="A273" s="229">
        <v>183</v>
      </c>
      <c r="B273" s="191" t="s">
        <v>447</v>
      </c>
      <c r="C273" s="229" t="s">
        <v>162</v>
      </c>
      <c r="D273" s="229">
        <v>48</v>
      </c>
      <c r="E273" s="229">
        <v>48</v>
      </c>
    </row>
    <row r="274" spans="1:5" ht="47.25" x14ac:dyDescent="0.25">
      <c r="A274" s="229">
        <v>184</v>
      </c>
      <c r="B274" s="191" t="s">
        <v>448</v>
      </c>
      <c r="C274" s="229" t="s">
        <v>162</v>
      </c>
      <c r="D274" s="229">
        <v>24</v>
      </c>
      <c r="E274" s="229">
        <v>24</v>
      </c>
    </row>
    <row r="275" spans="1:5" ht="63" x14ac:dyDescent="0.25">
      <c r="A275" s="199">
        <v>185</v>
      </c>
      <c r="B275" s="191" t="s">
        <v>449</v>
      </c>
      <c r="C275" s="229" t="s">
        <v>162</v>
      </c>
      <c r="D275" s="229">
        <v>48</v>
      </c>
      <c r="E275" s="229">
        <v>48</v>
      </c>
    </row>
    <row r="276" spans="1:5" ht="42.75" customHeight="1" x14ac:dyDescent="0.25">
      <c r="A276" s="199">
        <v>186</v>
      </c>
      <c r="B276" s="191" t="s">
        <v>450</v>
      </c>
      <c r="C276" s="229" t="s">
        <v>162</v>
      </c>
      <c r="D276" s="229">
        <v>39</v>
      </c>
      <c r="E276" s="229">
        <v>39</v>
      </c>
    </row>
    <row r="277" spans="1:5" ht="30" customHeight="1" x14ac:dyDescent="0.25">
      <c r="A277" s="301" t="s">
        <v>451</v>
      </c>
      <c r="B277" s="301"/>
      <c r="C277" s="301"/>
      <c r="D277" s="301"/>
      <c r="E277" s="301"/>
    </row>
    <row r="278" spans="1:5" ht="47.25" x14ac:dyDescent="0.25">
      <c r="A278" s="229">
        <v>187</v>
      </c>
      <c r="B278" s="191" t="s">
        <v>549</v>
      </c>
      <c r="C278" s="229" t="s">
        <v>161</v>
      </c>
      <c r="D278" s="229">
        <v>13</v>
      </c>
      <c r="E278" s="229">
        <v>13</v>
      </c>
    </row>
    <row r="279" spans="1:5" ht="24" customHeight="1" x14ac:dyDescent="0.25">
      <c r="A279" s="301" t="s">
        <v>452</v>
      </c>
      <c r="B279" s="301"/>
      <c r="C279" s="301"/>
      <c r="D279" s="301"/>
      <c r="E279" s="301"/>
    </row>
    <row r="280" spans="1:5" ht="47.25" x14ac:dyDescent="0.25">
      <c r="A280" s="229">
        <v>188</v>
      </c>
      <c r="B280" s="191" t="s">
        <v>453</v>
      </c>
      <c r="C280" s="229" t="s">
        <v>162</v>
      </c>
      <c r="D280" s="229">
        <v>201</v>
      </c>
      <c r="E280" s="229">
        <v>201</v>
      </c>
    </row>
    <row r="281" spans="1:5" ht="47.25" x14ac:dyDescent="0.25">
      <c r="A281" s="229">
        <v>189</v>
      </c>
      <c r="B281" s="191" t="s">
        <v>454</v>
      </c>
      <c r="C281" s="229" t="s">
        <v>162</v>
      </c>
      <c r="D281" s="229">
        <v>80</v>
      </c>
      <c r="E281" s="229">
        <v>80</v>
      </c>
    </row>
    <row r="282" spans="1:5" ht="31.5" x14ac:dyDescent="0.25">
      <c r="A282" s="229">
        <v>190</v>
      </c>
      <c r="B282" s="191" t="s">
        <v>455</v>
      </c>
      <c r="C282" s="229" t="s">
        <v>162</v>
      </c>
      <c r="D282" s="229">
        <v>1292</v>
      </c>
      <c r="E282" s="229">
        <v>1292</v>
      </c>
    </row>
    <row r="283" spans="1:5" ht="27.75" customHeight="1" x14ac:dyDescent="0.25">
      <c r="A283" s="301" t="s">
        <v>456</v>
      </c>
      <c r="B283" s="301"/>
      <c r="C283" s="301"/>
      <c r="D283" s="301"/>
      <c r="E283" s="301"/>
    </row>
    <row r="284" spans="1:5" ht="31.5" x14ac:dyDescent="0.25">
      <c r="A284" s="229">
        <v>191</v>
      </c>
      <c r="B284" s="191" t="s">
        <v>457</v>
      </c>
      <c r="C284" s="229" t="s">
        <v>162</v>
      </c>
      <c r="D284" s="229">
        <v>800</v>
      </c>
      <c r="E284" s="229">
        <v>800</v>
      </c>
    </row>
    <row r="285" spans="1:5" ht="27.75" customHeight="1" x14ac:dyDescent="0.25">
      <c r="A285" s="301" t="s">
        <v>467</v>
      </c>
      <c r="B285" s="301"/>
      <c r="C285" s="301"/>
      <c r="D285" s="301"/>
      <c r="E285" s="301"/>
    </row>
    <row r="286" spans="1:5" ht="27.75" customHeight="1" x14ac:dyDescent="0.25">
      <c r="A286" s="302" t="s">
        <v>339</v>
      </c>
      <c r="B286" s="302"/>
      <c r="C286" s="302"/>
      <c r="D286" s="302"/>
      <c r="E286" s="229"/>
    </row>
    <row r="287" spans="1:5" ht="38.25" customHeight="1" x14ac:dyDescent="0.25">
      <c r="A287" s="308" t="s">
        <v>372</v>
      </c>
      <c r="B287" s="308"/>
      <c r="C287" s="308"/>
      <c r="D287" s="308"/>
      <c r="E287" s="308"/>
    </row>
    <row r="288" spans="1:5" ht="27.75" customHeight="1" x14ac:dyDescent="0.25">
      <c r="A288" s="301" t="s">
        <v>315</v>
      </c>
      <c r="B288" s="301"/>
      <c r="C288" s="301"/>
      <c r="D288" s="301"/>
      <c r="E288" s="301"/>
    </row>
    <row r="289" spans="1:5" ht="78.75" x14ac:dyDescent="0.25">
      <c r="A289" s="229">
        <v>192</v>
      </c>
      <c r="B289" s="192" t="s">
        <v>316</v>
      </c>
      <c r="C289" s="229" t="s">
        <v>157</v>
      </c>
      <c r="D289" s="229">
        <v>0.28999999999999998</v>
      </c>
      <c r="E289" s="229">
        <v>0.28999999999999998</v>
      </c>
    </row>
    <row r="290" spans="1:5" ht="78.75" x14ac:dyDescent="0.25">
      <c r="A290" s="199">
        <v>193</v>
      </c>
      <c r="B290" s="192" t="s">
        <v>317</v>
      </c>
      <c r="C290" s="229" t="s">
        <v>157</v>
      </c>
      <c r="D290" s="229">
        <v>0</v>
      </c>
      <c r="E290" s="229">
        <v>0</v>
      </c>
    </row>
    <row r="291" spans="1:5" ht="78.75" x14ac:dyDescent="0.25">
      <c r="A291" s="229">
        <v>194</v>
      </c>
      <c r="B291" s="192" t="s">
        <v>318</v>
      </c>
      <c r="C291" s="229" t="s">
        <v>157</v>
      </c>
      <c r="D291" s="229">
        <v>85</v>
      </c>
      <c r="E291" s="229">
        <v>85</v>
      </c>
    </row>
    <row r="292" spans="1:5" ht="24.75" customHeight="1" x14ac:dyDescent="0.25">
      <c r="A292" s="301" t="s">
        <v>462</v>
      </c>
      <c r="B292" s="301"/>
      <c r="C292" s="301"/>
      <c r="D292" s="301"/>
      <c r="E292" s="301"/>
    </row>
    <row r="293" spans="1:5" ht="47.25" x14ac:dyDescent="0.25">
      <c r="A293" s="229">
        <v>195</v>
      </c>
      <c r="B293" s="192" t="s">
        <v>319</v>
      </c>
      <c r="C293" s="229" t="s">
        <v>320</v>
      </c>
      <c r="D293" s="223">
        <v>122067.22</v>
      </c>
      <c r="E293" s="223">
        <v>120749.37</v>
      </c>
    </row>
    <row r="294" spans="1:5" ht="31.5" x14ac:dyDescent="0.25">
      <c r="A294" s="229">
        <v>196</v>
      </c>
      <c r="B294" s="192" t="s">
        <v>321</v>
      </c>
      <c r="C294" s="229" t="s">
        <v>205</v>
      </c>
      <c r="D294" s="229">
        <v>0</v>
      </c>
      <c r="E294" s="229">
        <v>0</v>
      </c>
    </row>
    <row r="295" spans="1:5" ht="31.5" x14ac:dyDescent="0.25">
      <c r="A295" s="229">
        <v>197</v>
      </c>
      <c r="B295" s="192" t="s">
        <v>322</v>
      </c>
      <c r="C295" s="229" t="s">
        <v>320</v>
      </c>
      <c r="D295" s="195">
        <v>557300</v>
      </c>
      <c r="E295" s="195">
        <v>557300</v>
      </c>
    </row>
    <row r="296" spans="1:5" ht="15.75" x14ac:dyDescent="0.25">
      <c r="A296" s="229">
        <v>198</v>
      </c>
      <c r="B296" s="192" t="s">
        <v>920</v>
      </c>
      <c r="C296" s="229" t="s">
        <v>923</v>
      </c>
      <c r="D296" s="229">
        <v>1</v>
      </c>
      <c r="E296" s="229">
        <v>1</v>
      </c>
    </row>
    <row r="297" spans="1:5" ht="31.5" customHeight="1" x14ac:dyDescent="0.25">
      <c r="A297" s="229">
        <v>199</v>
      </c>
      <c r="B297" s="192" t="s">
        <v>921</v>
      </c>
      <c r="C297" s="229" t="s">
        <v>923</v>
      </c>
      <c r="D297" s="229">
        <v>135</v>
      </c>
      <c r="E297" s="229">
        <v>135</v>
      </c>
    </row>
    <row r="298" spans="1:5" ht="30" customHeight="1" x14ac:dyDescent="0.25">
      <c r="A298" s="199">
        <v>200</v>
      </c>
      <c r="B298" s="192" t="s">
        <v>922</v>
      </c>
      <c r="C298" s="229" t="s">
        <v>923</v>
      </c>
      <c r="D298" s="229">
        <v>56</v>
      </c>
      <c r="E298" s="229">
        <v>56</v>
      </c>
    </row>
    <row r="299" spans="1:5" ht="27" customHeight="1" x14ac:dyDescent="0.25">
      <c r="A299" s="308" t="s">
        <v>293</v>
      </c>
      <c r="B299" s="309"/>
      <c r="C299" s="309"/>
      <c r="D299" s="309"/>
      <c r="E299" s="309"/>
    </row>
    <row r="300" spans="1:5" ht="40.5" customHeight="1" x14ac:dyDescent="0.25">
      <c r="A300" s="301" t="s">
        <v>294</v>
      </c>
      <c r="B300" s="301"/>
      <c r="C300" s="301"/>
      <c r="D300" s="301"/>
      <c r="E300" s="301"/>
    </row>
    <row r="301" spans="1:5" ht="15.75" x14ac:dyDescent="0.25">
      <c r="A301" s="229">
        <v>201</v>
      </c>
      <c r="B301" s="191" t="s">
        <v>297</v>
      </c>
      <c r="C301" s="229" t="s">
        <v>162</v>
      </c>
      <c r="D301" s="229">
        <v>1</v>
      </c>
      <c r="E301" s="229">
        <v>1</v>
      </c>
    </row>
    <row r="302" spans="1:5" ht="90" x14ac:dyDescent="0.25">
      <c r="A302" s="229">
        <v>202</v>
      </c>
      <c r="B302" s="201" t="s">
        <v>296</v>
      </c>
      <c r="C302" s="229" t="s">
        <v>162</v>
      </c>
      <c r="D302" s="229">
        <v>0</v>
      </c>
      <c r="E302" s="229">
        <v>0</v>
      </c>
    </row>
    <row r="303" spans="1:5" ht="35.25" customHeight="1" x14ac:dyDescent="0.25">
      <c r="A303" s="301" t="s">
        <v>295</v>
      </c>
      <c r="B303" s="301"/>
      <c r="C303" s="301"/>
      <c r="D303" s="301"/>
      <c r="E303" s="301"/>
    </row>
    <row r="304" spans="1:5" ht="204.75" customHeight="1" x14ac:dyDescent="0.25">
      <c r="A304" s="229">
        <v>203</v>
      </c>
      <c r="B304" s="196" t="s">
        <v>540</v>
      </c>
      <c r="C304" s="229" t="s">
        <v>157</v>
      </c>
      <c r="D304" s="229">
        <v>100</v>
      </c>
      <c r="E304" s="229">
        <v>100</v>
      </c>
    </row>
    <row r="305" spans="1:5" ht="65.25" customHeight="1" x14ac:dyDescent="0.25">
      <c r="A305" s="229">
        <v>204</v>
      </c>
      <c r="B305" s="192" t="s">
        <v>298</v>
      </c>
      <c r="C305" s="229" t="s">
        <v>162</v>
      </c>
      <c r="D305" s="229">
        <v>1</v>
      </c>
      <c r="E305" s="229">
        <v>1</v>
      </c>
    </row>
    <row r="306" spans="1:5" ht="81.75" customHeight="1" x14ac:dyDescent="0.25">
      <c r="A306" s="229">
        <v>205</v>
      </c>
      <c r="B306" s="191" t="s">
        <v>299</v>
      </c>
      <c r="C306" s="229" t="s">
        <v>162</v>
      </c>
      <c r="D306" s="229">
        <v>7</v>
      </c>
      <c r="E306" s="229">
        <v>7</v>
      </c>
    </row>
    <row r="307" spans="1:5" ht="27.75" customHeight="1" x14ac:dyDescent="0.25">
      <c r="A307" s="301" t="s">
        <v>300</v>
      </c>
      <c r="B307" s="301"/>
      <c r="C307" s="301"/>
      <c r="D307" s="301"/>
      <c r="E307" s="301"/>
    </row>
    <row r="308" spans="1:5" ht="27.75" customHeight="1" x14ac:dyDescent="0.25">
      <c r="A308" s="303" t="s">
        <v>339</v>
      </c>
      <c r="B308" s="304"/>
      <c r="C308" s="304"/>
      <c r="D308" s="304"/>
      <c r="E308" s="229"/>
    </row>
    <row r="309" spans="1:5" ht="27.75" customHeight="1" x14ac:dyDescent="0.25">
      <c r="A309" s="301" t="s">
        <v>490</v>
      </c>
      <c r="B309" s="301"/>
      <c r="C309" s="301"/>
      <c r="D309" s="301"/>
      <c r="E309" s="301"/>
    </row>
    <row r="310" spans="1:5" ht="54" customHeight="1" x14ac:dyDescent="0.25">
      <c r="A310" s="229">
        <v>206</v>
      </c>
      <c r="B310" s="192" t="s">
        <v>200</v>
      </c>
      <c r="C310" s="229" t="s">
        <v>199</v>
      </c>
      <c r="D310" s="195">
        <v>111000</v>
      </c>
      <c r="E310" s="195">
        <v>111144</v>
      </c>
    </row>
    <row r="311" spans="1:5" ht="52.5" customHeight="1" x14ac:dyDescent="0.25">
      <c r="A311" s="229">
        <v>207</v>
      </c>
      <c r="B311" s="191" t="s">
        <v>201</v>
      </c>
      <c r="C311" s="229" t="s">
        <v>199</v>
      </c>
      <c r="D311" s="195">
        <v>47200</v>
      </c>
      <c r="E311" s="195">
        <v>47673</v>
      </c>
    </row>
    <row r="312" spans="1:5" ht="27.75" customHeight="1" x14ac:dyDescent="0.25">
      <c r="A312" s="310" t="s">
        <v>373</v>
      </c>
      <c r="B312" s="311"/>
      <c r="C312" s="311"/>
      <c r="D312" s="311"/>
      <c r="E312" s="312"/>
    </row>
    <row r="313" spans="1:5" ht="27.75" customHeight="1" x14ac:dyDescent="0.25">
      <c r="A313" s="305" t="s">
        <v>485</v>
      </c>
      <c r="B313" s="306"/>
      <c r="C313" s="306"/>
      <c r="D313" s="306"/>
      <c r="E313" s="307"/>
    </row>
    <row r="314" spans="1:5" ht="47.25" x14ac:dyDescent="0.25">
      <c r="A314" s="229">
        <v>208</v>
      </c>
      <c r="B314" s="191" t="s">
        <v>220</v>
      </c>
      <c r="C314" s="229" t="s">
        <v>161</v>
      </c>
      <c r="D314" s="229">
        <v>0</v>
      </c>
      <c r="E314" s="229">
        <v>0</v>
      </c>
    </row>
    <row r="315" spans="1:5" ht="47.25" x14ac:dyDescent="0.25">
      <c r="A315" s="229">
        <v>209</v>
      </c>
      <c r="B315" s="191" t="s">
        <v>221</v>
      </c>
      <c r="C315" s="229" t="s">
        <v>167</v>
      </c>
      <c r="D315" s="229" t="s">
        <v>168</v>
      </c>
      <c r="E315" s="229" t="s">
        <v>168</v>
      </c>
    </row>
    <row r="316" spans="1:5" ht="47.25" x14ac:dyDescent="0.25">
      <c r="A316" s="229">
        <v>210</v>
      </c>
      <c r="B316" s="191" t="s">
        <v>222</v>
      </c>
      <c r="C316" s="229" t="s">
        <v>167</v>
      </c>
      <c r="D316" s="229" t="s">
        <v>168</v>
      </c>
      <c r="E316" s="229" t="s">
        <v>168</v>
      </c>
    </row>
    <row r="317" spans="1:5" ht="63" x14ac:dyDescent="0.25">
      <c r="A317" s="229">
        <v>211</v>
      </c>
      <c r="B317" s="191" t="s">
        <v>223</v>
      </c>
      <c r="C317" s="229" t="s">
        <v>161</v>
      </c>
      <c r="D317" s="229">
        <v>0</v>
      </c>
      <c r="E317" s="229">
        <v>0</v>
      </c>
    </row>
    <row r="318" spans="1:5" ht="63" x14ac:dyDescent="0.25">
      <c r="A318" s="229">
        <v>212</v>
      </c>
      <c r="B318" s="191" t="s">
        <v>224</v>
      </c>
      <c r="C318" s="229" t="s">
        <v>167</v>
      </c>
      <c r="D318" s="229" t="s">
        <v>168</v>
      </c>
      <c r="E318" s="229" t="s">
        <v>168</v>
      </c>
    </row>
    <row r="319" spans="1:5" ht="47.25" x14ac:dyDescent="0.25">
      <c r="A319" s="229">
        <v>213</v>
      </c>
      <c r="B319" s="191" t="s">
        <v>225</v>
      </c>
      <c r="C319" s="229" t="s">
        <v>167</v>
      </c>
      <c r="D319" s="229" t="s">
        <v>168</v>
      </c>
      <c r="E319" s="229" t="s">
        <v>168</v>
      </c>
    </row>
    <row r="320" spans="1:5" ht="47.25" x14ac:dyDescent="0.25">
      <c r="A320" s="199">
        <v>214</v>
      </c>
      <c r="B320" s="191" t="s">
        <v>226</v>
      </c>
      <c r="C320" s="229" t="s">
        <v>167</v>
      </c>
      <c r="D320" s="229" t="s">
        <v>168</v>
      </c>
      <c r="E320" s="229" t="s">
        <v>168</v>
      </c>
    </row>
    <row r="321" spans="1:5" ht="15.75" x14ac:dyDescent="0.25">
      <c r="A321" s="301" t="s">
        <v>486</v>
      </c>
      <c r="B321" s="301"/>
      <c r="C321" s="301"/>
      <c r="D321" s="301"/>
      <c r="E321" s="301"/>
    </row>
    <row r="322" spans="1:5" ht="78.75" x14ac:dyDescent="0.25">
      <c r="A322" s="229">
        <v>215</v>
      </c>
      <c r="B322" s="191" t="s">
        <v>227</v>
      </c>
      <c r="C322" s="229" t="s">
        <v>162</v>
      </c>
      <c r="D322" s="195">
        <v>6974</v>
      </c>
      <c r="E322" s="229">
        <v>6974</v>
      </c>
    </row>
    <row r="323" spans="1:5" ht="47.25" x14ac:dyDescent="0.25">
      <c r="A323" s="229">
        <v>216</v>
      </c>
      <c r="B323" s="191" t="s">
        <v>228</v>
      </c>
      <c r="C323" s="229" t="s">
        <v>162</v>
      </c>
      <c r="D323" s="229">
        <v>42</v>
      </c>
      <c r="E323" s="229">
        <v>42</v>
      </c>
    </row>
    <row r="324" spans="1:5" ht="27.75" customHeight="1" x14ac:dyDescent="0.25">
      <c r="A324" s="301" t="s">
        <v>487</v>
      </c>
      <c r="B324" s="301"/>
      <c r="C324" s="301"/>
      <c r="D324" s="301"/>
      <c r="E324" s="301"/>
    </row>
    <row r="325" spans="1:5" ht="27.75" customHeight="1" x14ac:dyDescent="0.25">
      <c r="A325" s="302" t="s">
        <v>339</v>
      </c>
      <c r="B325" s="302"/>
      <c r="C325" s="302"/>
      <c r="D325" s="302"/>
      <c r="E325" s="229"/>
    </row>
    <row r="326" spans="1:5" ht="47.25" customHeight="1" x14ac:dyDescent="0.25">
      <c r="A326" s="308" t="s">
        <v>374</v>
      </c>
      <c r="B326" s="308"/>
      <c r="C326" s="308"/>
      <c r="D326" s="308"/>
      <c r="E326" s="308"/>
    </row>
    <row r="327" spans="1:5" ht="27.75" customHeight="1" x14ac:dyDescent="0.25">
      <c r="A327" s="301" t="s">
        <v>476</v>
      </c>
      <c r="B327" s="301"/>
      <c r="C327" s="301"/>
      <c r="D327" s="301"/>
      <c r="E327" s="301"/>
    </row>
    <row r="328" spans="1:5" ht="27.75" customHeight="1" x14ac:dyDescent="0.25">
      <c r="A328" s="229">
        <v>217</v>
      </c>
      <c r="B328" s="191" t="s">
        <v>247</v>
      </c>
      <c r="C328" s="229" t="s">
        <v>162</v>
      </c>
      <c r="D328" s="229">
        <v>2</v>
      </c>
      <c r="E328" s="229">
        <v>2</v>
      </c>
    </row>
    <row r="329" spans="1:5" ht="31.5" x14ac:dyDescent="0.25">
      <c r="A329" s="229">
        <v>218</v>
      </c>
      <c r="B329" s="191" t="s">
        <v>248</v>
      </c>
      <c r="C329" s="229" t="s">
        <v>162</v>
      </c>
      <c r="D329" s="229">
        <v>1</v>
      </c>
      <c r="E329" s="229">
        <v>1</v>
      </c>
    </row>
    <row r="330" spans="1:5" ht="15.75" x14ac:dyDescent="0.25">
      <c r="A330" s="229">
        <v>219</v>
      </c>
      <c r="B330" s="192" t="s">
        <v>249</v>
      </c>
      <c r="C330" s="229" t="s">
        <v>162</v>
      </c>
      <c r="D330" s="229">
        <v>2</v>
      </c>
      <c r="E330" s="229">
        <v>2</v>
      </c>
    </row>
    <row r="331" spans="1:5" ht="78.75" x14ac:dyDescent="0.25">
      <c r="A331" s="229">
        <v>220</v>
      </c>
      <c r="B331" s="191" t="s">
        <v>250</v>
      </c>
      <c r="C331" s="229" t="s">
        <v>162</v>
      </c>
      <c r="D331" s="229">
        <v>0</v>
      </c>
      <c r="E331" s="229">
        <v>0</v>
      </c>
    </row>
    <row r="332" spans="1:5" ht="15.75" x14ac:dyDescent="0.25">
      <c r="A332" s="229">
        <v>221</v>
      </c>
      <c r="B332" s="191" t="s">
        <v>254</v>
      </c>
      <c r="C332" s="229" t="s">
        <v>162</v>
      </c>
      <c r="D332" s="229">
        <v>1</v>
      </c>
      <c r="E332" s="229">
        <v>1</v>
      </c>
    </row>
    <row r="333" spans="1:5" ht="15.75" x14ac:dyDescent="0.25">
      <c r="A333" s="229">
        <v>222</v>
      </c>
      <c r="B333" s="191" t="s">
        <v>251</v>
      </c>
      <c r="C333" s="229" t="s">
        <v>162</v>
      </c>
      <c r="D333" s="229">
        <v>1</v>
      </c>
      <c r="E333" s="229">
        <v>1</v>
      </c>
    </row>
    <row r="334" spans="1:5" ht="15.75" x14ac:dyDescent="0.25">
      <c r="A334" s="229">
        <v>223</v>
      </c>
      <c r="B334" s="191" t="s">
        <v>252</v>
      </c>
      <c r="C334" s="229" t="s">
        <v>162</v>
      </c>
      <c r="D334" s="229">
        <v>1</v>
      </c>
      <c r="E334" s="229">
        <v>1</v>
      </c>
    </row>
    <row r="335" spans="1:5" ht="15.75" x14ac:dyDescent="0.25">
      <c r="A335" s="229">
        <v>224</v>
      </c>
      <c r="B335" s="191" t="s">
        <v>253</v>
      </c>
      <c r="C335" s="229" t="s">
        <v>162</v>
      </c>
      <c r="D335" s="229">
        <v>9</v>
      </c>
      <c r="E335" s="229">
        <v>9</v>
      </c>
    </row>
    <row r="336" spans="1:5" ht="47.25" x14ac:dyDescent="0.25">
      <c r="A336" s="229">
        <v>225</v>
      </c>
      <c r="B336" s="192" t="s">
        <v>909</v>
      </c>
      <c r="C336" s="229" t="s">
        <v>158</v>
      </c>
      <c r="D336" s="229">
        <v>6</v>
      </c>
      <c r="E336" s="229">
        <v>6</v>
      </c>
    </row>
    <row r="337" spans="1:5" ht="31.5" x14ac:dyDescent="0.25">
      <c r="A337" s="229">
        <v>226</v>
      </c>
      <c r="B337" s="192" t="s">
        <v>515</v>
      </c>
      <c r="C337" s="229" t="s">
        <v>162</v>
      </c>
      <c r="D337" s="229">
        <v>0</v>
      </c>
      <c r="E337" s="229">
        <v>0</v>
      </c>
    </row>
    <row r="338" spans="1:5" ht="47.25" x14ac:dyDescent="0.25">
      <c r="A338" s="229">
        <v>227</v>
      </c>
      <c r="B338" s="191" t="s">
        <v>255</v>
      </c>
      <c r="C338" s="229" t="s">
        <v>162</v>
      </c>
      <c r="D338" s="229">
        <v>1</v>
      </c>
      <c r="E338" s="229">
        <v>1</v>
      </c>
    </row>
    <row r="339" spans="1:5" ht="47.25" x14ac:dyDescent="0.25">
      <c r="A339" s="229">
        <v>228</v>
      </c>
      <c r="B339" s="191" t="s">
        <v>509</v>
      </c>
      <c r="C339" s="229" t="s">
        <v>162</v>
      </c>
      <c r="D339" s="229" t="s">
        <v>508</v>
      </c>
      <c r="E339" s="229" t="s">
        <v>508</v>
      </c>
    </row>
    <row r="340" spans="1:5" ht="78.75" x14ac:dyDescent="0.25">
      <c r="A340" s="229">
        <v>229</v>
      </c>
      <c r="B340" s="191" t="s">
        <v>510</v>
      </c>
      <c r="C340" s="229" t="s">
        <v>162</v>
      </c>
      <c r="D340" s="229" t="s">
        <v>508</v>
      </c>
      <c r="E340" s="229" t="s">
        <v>508</v>
      </c>
    </row>
    <row r="341" spans="1:5" ht="31.5" x14ac:dyDescent="0.25">
      <c r="A341" s="229">
        <v>230</v>
      </c>
      <c r="B341" s="191" t="s">
        <v>548</v>
      </c>
      <c r="C341" s="229" t="s">
        <v>162</v>
      </c>
      <c r="D341" s="229" t="s">
        <v>508</v>
      </c>
      <c r="E341" s="229" t="s">
        <v>508</v>
      </c>
    </row>
    <row r="342" spans="1:5" ht="31.5" x14ac:dyDescent="0.25">
      <c r="A342" s="229">
        <v>231</v>
      </c>
      <c r="B342" s="191" t="s">
        <v>511</v>
      </c>
      <c r="C342" s="229" t="s">
        <v>162</v>
      </c>
      <c r="D342" s="229" t="s">
        <v>508</v>
      </c>
      <c r="E342" s="229" t="s">
        <v>508</v>
      </c>
    </row>
    <row r="343" spans="1:5" ht="31.5" x14ac:dyDescent="0.25">
      <c r="A343" s="229">
        <v>232</v>
      </c>
      <c r="B343" s="191" t="s">
        <v>512</v>
      </c>
      <c r="C343" s="229" t="s">
        <v>162</v>
      </c>
      <c r="D343" s="229">
        <v>0</v>
      </c>
      <c r="E343" s="229">
        <v>0</v>
      </c>
    </row>
    <row r="344" spans="1:5" ht="31.5" x14ac:dyDescent="0.25">
      <c r="A344" s="229">
        <v>233</v>
      </c>
      <c r="B344" s="191" t="s">
        <v>537</v>
      </c>
      <c r="C344" s="229" t="s">
        <v>162</v>
      </c>
      <c r="D344" s="229">
        <v>9</v>
      </c>
      <c r="E344" s="229">
        <v>9</v>
      </c>
    </row>
    <row r="345" spans="1:5" ht="31.5" x14ac:dyDescent="0.25">
      <c r="A345" s="229">
        <v>234</v>
      </c>
      <c r="B345" s="191" t="s">
        <v>538</v>
      </c>
      <c r="C345" s="229" t="s">
        <v>162</v>
      </c>
      <c r="D345" s="229">
        <v>9</v>
      </c>
      <c r="E345" s="229">
        <v>9</v>
      </c>
    </row>
    <row r="346" spans="1:5" ht="63" customHeight="1" x14ac:dyDescent="0.25">
      <c r="A346" s="229">
        <v>235</v>
      </c>
      <c r="B346" s="191" t="s">
        <v>910</v>
      </c>
      <c r="C346" s="229" t="s">
        <v>158</v>
      </c>
      <c r="D346" s="229">
        <v>0</v>
      </c>
      <c r="E346" s="229">
        <v>0</v>
      </c>
    </row>
    <row r="347" spans="1:5" ht="41.25" customHeight="1" x14ac:dyDescent="0.25">
      <c r="A347" s="301" t="s">
        <v>468</v>
      </c>
      <c r="B347" s="301"/>
      <c r="C347" s="301"/>
      <c r="D347" s="301"/>
      <c r="E347" s="301"/>
    </row>
    <row r="348" spans="1:5" ht="26.25" customHeight="1" x14ac:dyDescent="0.25">
      <c r="A348" s="229">
        <v>236</v>
      </c>
      <c r="B348" s="202" t="s">
        <v>911</v>
      </c>
      <c r="C348" s="229" t="s">
        <v>162</v>
      </c>
      <c r="D348" s="229">
        <v>7</v>
      </c>
      <c r="E348" s="229">
        <v>7</v>
      </c>
    </row>
    <row r="349" spans="1:5" ht="63" x14ac:dyDescent="0.25">
      <c r="A349" s="199">
        <v>237</v>
      </c>
      <c r="B349" s="202" t="s">
        <v>912</v>
      </c>
      <c r="C349" s="229" t="s">
        <v>256</v>
      </c>
      <c r="D349" s="219">
        <v>28533.85</v>
      </c>
      <c r="E349" s="219">
        <v>28533.85</v>
      </c>
    </row>
    <row r="350" spans="1:5" ht="31.5" x14ac:dyDescent="0.25">
      <c r="A350" s="229">
        <v>238</v>
      </c>
      <c r="B350" s="191" t="s">
        <v>913</v>
      </c>
      <c r="C350" s="229" t="s">
        <v>162</v>
      </c>
      <c r="D350" s="229">
        <v>18</v>
      </c>
      <c r="E350" s="229">
        <v>18</v>
      </c>
    </row>
    <row r="351" spans="1:5" ht="47.25" x14ac:dyDescent="0.25">
      <c r="A351" s="199">
        <v>239</v>
      </c>
      <c r="B351" s="202" t="s">
        <v>829</v>
      </c>
      <c r="C351" s="229" t="s">
        <v>162</v>
      </c>
      <c r="D351" s="229">
        <v>0</v>
      </c>
      <c r="E351" s="229">
        <v>0</v>
      </c>
    </row>
    <row r="352" spans="1:5" ht="63" x14ac:dyDescent="0.25">
      <c r="A352" s="229">
        <v>240</v>
      </c>
      <c r="B352" s="202" t="s">
        <v>914</v>
      </c>
      <c r="C352" s="229" t="s">
        <v>162</v>
      </c>
      <c r="D352" s="229">
        <v>1</v>
      </c>
      <c r="E352" s="229">
        <v>1</v>
      </c>
    </row>
    <row r="353" spans="1:5" ht="15.75" x14ac:dyDescent="0.25">
      <c r="A353" s="199">
        <v>241</v>
      </c>
      <c r="B353" s="202" t="s">
        <v>827</v>
      </c>
      <c r="C353" s="229" t="s">
        <v>162</v>
      </c>
      <c r="D353" s="229">
        <v>0</v>
      </c>
      <c r="E353" s="229">
        <v>0</v>
      </c>
    </row>
    <row r="354" spans="1:5" ht="31.5" x14ac:dyDescent="0.25">
      <c r="A354" s="229">
        <v>242</v>
      </c>
      <c r="B354" s="191" t="s">
        <v>258</v>
      </c>
      <c r="C354" s="229" t="s">
        <v>256</v>
      </c>
      <c r="D354" s="219">
        <v>2246427.7599999998</v>
      </c>
      <c r="E354" s="219">
        <v>2246427.7599999998</v>
      </c>
    </row>
    <row r="355" spans="1:5" ht="47.25" x14ac:dyDescent="0.25">
      <c r="A355" s="199">
        <v>243</v>
      </c>
      <c r="B355" s="202" t="s">
        <v>259</v>
      </c>
      <c r="C355" s="229" t="s">
        <v>256</v>
      </c>
      <c r="D355" s="219">
        <v>3287356.82</v>
      </c>
      <c r="E355" s="219">
        <v>3287356.82</v>
      </c>
    </row>
    <row r="356" spans="1:5" ht="31.5" x14ac:dyDescent="0.25">
      <c r="A356" s="229">
        <v>244</v>
      </c>
      <c r="B356" s="202" t="s">
        <v>828</v>
      </c>
      <c r="C356" s="229" t="s">
        <v>162</v>
      </c>
      <c r="D356" s="229">
        <v>7</v>
      </c>
      <c r="E356" s="229">
        <v>7</v>
      </c>
    </row>
    <row r="357" spans="1:5" ht="31.5" x14ac:dyDescent="0.25">
      <c r="A357" s="199">
        <v>245</v>
      </c>
      <c r="B357" s="202" t="s">
        <v>513</v>
      </c>
      <c r="C357" s="229" t="s">
        <v>514</v>
      </c>
      <c r="D357" s="220">
        <v>796297</v>
      </c>
      <c r="E357" s="220">
        <v>796297</v>
      </c>
    </row>
    <row r="358" spans="1:5" ht="31.5" x14ac:dyDescent="0.25">
      <c r="A358" s="229">
        <v>246</v>
      </c>
      <c r="B358" s="202" t="s">
        <v>477</v>
      </c>
      <c r="C358" s="229" t="s">
        <v>256</v>
      </c>
      <c r="D358" s="229">
        <v>0</v>
      </c>
      <c r="E358" s="229">
        <v>0</v>
      </c>
    </row>
    <row r="359" spans="1:5" ht="15.75" x14ac:dyDescent="0.25">
      <c r="A359" s="199">
        <v>247</v>
      </c>
      <c r="B359" s="202" t="s">
        <v>260</v>
      </c>
      <c r="C359" s="229" t="s">
        <v>162</v>
      </c>
      <c r="D359" s="229">
        <v>15</v>
      </c>
      <c r="E359" s="229">
        <v>15</v>
      </c>
    </row>
    <row r="360" spans="1:5" ht="15.75" x14ac:dyDescent="0.25">
      <c r="A360" s="229">
        <v>248</v>
      </c>
      <c r="B360" s="202" t="s">
        <v>261</v>
      </c>
      <c r="C360" s="229" t="s">
        <v>162</v>
      </c>
      <c r="D360" s="220">
        <v>17555</v>
      </c>
      <c r="E360" s="220">
        <v>17555</v>
      </c>
    </row>
    <row r="361" spans="1:5" ht="31.5" x14ac:dyDescent="0.25">
      <c r="A361" s="199">
        <v>249</v>
      </c>
      <c r="B361" s="202" t="s">
        <v>262</v>
      </c>
      <c r="C361" s="229" t="s">
        <v>162</v>
      </c>
      <c r="D361" s="220">
        <v>3921</v>
      </c>
      <c r="E361" s="220">
        <v>3921</v>
      </c>
    </row>
    <row r="362" spans="1:5" ht="31.5" x14ac:dyDescent="0.25">
      <c r="A362" s="229">
        <v>250</v>
      </c>
      <c r="B362" s="202" t="s">
        <v>263</v>
      </c>
      <c r="C362" s="229" t="s">
        <v>162</v>
      </c>
      <c r="D362" s="229">
        <v>47</v>
      </c>
      <c r="E362" s="229">
        <v>47</v>
      </c>
    </row>
    <row r="363" spans="1:5" ht="47.25" x14ac:dyDescent="0.25">
      <c r="A363" s="199">
        <v>251</v>
      </c>
      <c r="B363" s="202" t="s">
        <v>264</v>
      </c>
      <c r="C363" s="229" t="s">
        <v>162</v>
      </c>
      <c r="D363" s="229">
        <v>2</v>
      </c>
      <c r="E363" s="229">
        <v>2</v>
      </c>
    </row>
    <row r="364" spans="1:5" ht="31.5" x14ac:dyDescent="0.25">
      <c r="A364" s="229">
        <v>252</v>
      </c>
      <c r="B364" s="203" t="s">
        <v>265</v>
      </c>
      <c r="C364" s="229" t="s">
        <v>162</v>
      </c>
      <c r="D364" s="229">
        <v>94</v>
      </c>
      <c r="E364" s="229">
        <v>94</v>
      </c>
    </row>
    <row r="365" spans="1:5" ht="27.75" customHeight="1" x14ac:dyDescent="0.25">
      <c r="A365" s="308" t="s">
        <v>375</v>
      </c>
      <c r="B365" s="308"/>
      <c r="C365" s="308"/>
      <c r="D365" s="308"/>
      <c r="E365" s="308"/>
    </row>
    <row r="366" spans="1:5" ht="27.75" customHeight="1" x14ac:dyDescent="0.25">
      <c r="A366" s="301" t="s">
        <v>488</v>
      </c>
      <c r="B366" s="301"/>
      <c r="C366" s="301"/>
      <c r="D366" s="301"/>
      <c r="E366" s="301"/>
    </row>
    <row r="367" spans="1:5" ht="27.75" customHeight="1" x14ac:dyDescent="0.25">
      <c r="A367" s="229">
        <v>253</v>
      </c>
      <c r="B367" s="191" t="s">
        <v>310</v>
      </c>
      <c r="C367" s="229" t="s">
        <v>162</v>
      </c>
      <c r="D367" s="229">
        <v>0</v>
      </c>
      <c r="E367" s="229">
        <v>0</v>
      </c>
    </row>
    <row r="368" spans="1:5" ht="42" customHeight="1" x14ac:dyDescent="0.25">
      <c r="A368" s="229">
        <v>254</v>
      </c>
      <c r="B368" s="191" t="s">
        <v>311</v>
      </c>
      <c r="C368" s="229" t="s">
        <v>162</v>
      </c>
      <c r="D368" s="229">
        <v>0</v>
      </c>
      <c r="E368" s="229">
        <v>0</v>
      </c>
    </row>
    <row r="369" spans="1:5" ht="60" customHeight="1" x14ac:dyDescent="0.25">
      <c r="A369" s="229">
        <v>255</v>
      </c>
      <c r="B369" s="191" t="s">
        <v>312</v>
      </c>
      <c r="C369" s="229" t="s">
        <v>162</v>
      </c>
      <c r="D369" s="229">
        <v>0</v>
      </c>
      <c r="E369" s="229">
        <v>0</v>
      </c>
    </row>
    <row r="370" spans="1:5" ht="36.75" customHeight="1" x14ac:dyDescent="0.25">
      <c r="A370" s="229">
        <v>256</v>
      </c>
      <c r="B370" s="191" t="s">
        <v>313</v>
      </c>
      <c r="C370" s="229" t="s">
        <v>162</v>
      </c>
      <c r="D370" s="229">
        <v>1</v>
      </c>
      <c r="E370" s="229">
        <v>1</v>
      </c>
    </row>
    <row r="371" spans="1:5" ht="28.5" customHeight="1" x14ac:dyDescent="0.25">
      <c r="A371" s="229">
        <v>257</v>
      </c>
      <c r="B371" s="191" t="s">
        <v>314</v>
      </c>
      <c r="C371" s="229" t="s">
        <v>162</v>
      </c>
      <c r="D371" s="229">
        <v>0</v>
      </c>
      <c r="E371" s="229">
        <v>0</v>
      </c>
    </row>
    <row r="372" spans="1:5" ht="27.75" customHeight="1" x14ac:dyDescent="0.25">
      <c r="A372" s="308" t="s">
        <v>376</v>
      </c>
      <c r="B372" s="308"/>
      <c r="C372" s="308"/>
      <c r="D372" s="308"/>
      <c r="E372" s="308"/>
    </row>
    <row r="373" spans="1:5" ht="27.75" customHeight="1" x14ac:dyDescent="0.25">
      <c r="A373" s="301" t="s">
        <v>458</v>
      </c>
      <c r="B373" s="301"/>
      <c r="C373" s="301"/>
      <c r="D373" s="301"/>
      <c r="E373" s="301"/>
    </row>
    <row r="374" spans="1:5" ht="27.75" customHeight="1" x14ac:dyDescent="0.25">
      <c r="A374" s="302" t="s">
        <v>339</v>
      </c>
      <c r="B374" s="302"/>
      <c r="C374" s="302"/>
      <c r="D374" s="302"/>
      <c r="E374" s="229"/>
    </row>
    <row r="375" spans="1:5" ht="27.75" customHeight="1" x14ac:dyDescent="0.25">
      <c r="A375" s="301" t="s">
        <v>459</v>
      </c>
      <c r="B375" s="301"/>
      <c r="C375" s="301"/>
      <c r="D375" s="301"/>
      <c r="E375" s="301"/>
    </row>
    <row r="376" spans="1:5" ht="27.75" customHeight="1" x14ac:dyDescent="0.25">
      <c r="A376" s="302" t="s">
        <v>339</v>
      </c>
      <c r="B376" s="302"/>
      <c r="C376" s="302"/>
      <c r="D376" s="302"/>
      <c r="E376" s="229"/>
    </row>
  </sheetData>
  <mergeCells count="119">
    <mergeCell ref="A279:E279"/>
    <mergeCell ref="A283:E283"/>
    <mergeCell ref="A285:E285"/>
    <mergeCell ref="A286:D286"/>
    <mergeCell ref="A260:E260"/>
    <mergeCell ref="A188:E188"/>
    <mergeCell ref="A189:E189"/>
    <mergeCell ref="A192:E192"/>
    <mergeCell ref="A195:E195"/>
    <mergeCell ref="A201:E201"/>
    <mergeCell ref="A210:E210"/>
    <mergeCell ref="A208:E208"/>
    <mergeCell ref="A209:D209"/>
    <mergeCell ref="A215:E215"/>
    <mergeCell ref="A216:E216"/>
    <mergeCell ref="A220:E220"/>
    <mergeCell ref="A229:E229"/>
    <mergeCell ref="A234:E234"/>
    <mergeCell ref="A271:E271"/>
    <mergeCell ref="A120:E120"/>
    <mergeCell ref="A124:E124"/>
    <mergeCell ref="A128:E128"/>
    <mergeCell ref="A130:E130"/>
    <mergeCell ref="A158:E158"/>
    <mergeCell ref="A160:E160"/>
    <mergeCell ref="A171:E171"/>
    <mergeCell ref="A172:E172"/>
    <mergeCell ref="A277:E277"/>
    <mergeCell ref="A3:E3"/>
    <mergeCell ref="A8:E8"/>
    <mergeCell ref="A9:E9"/>
    <mergeCell ref="A11:E11"/>
    <mergeCell ref="A13:E13"/>
    <mergeCell ref="A14:E14"/>
    <mergeCell ref="A115:E115"/>
    <mergeCell ref="A117:E117"/>
    <mergeCell ref="A4:E4"/>
    <mergeCell ref="A18:E18"/>
    <mergeCell ref="A24:E24"/>
    <mergeCell ref="A29:E29"/>
    <mergeCell ref="A37:E37"/>
    <mergeCell ref="A39:E39"/>
    <mergeCell ref="A43:E43"/>
    <mergeCell ref="D5:E5"/>
    <mergeCell ref="A5:A6"/>
    <mergeCell ref="B5:B6"/>
    <mergeCell ref="C5:C6"/>
    <mergeCell ref="A287:E287"/>
    <mergeCell ref="A101:E101"/>
    <mergeCell ref="A102:E102"/>
    <mergeCell ref="A105:E105"/>
    <mergeCell ref="A109:E109"/>
    <mergeCell ref="A45:E45"/>
    <mergeCell ref="A111:E111"/>
    <mergeCell ref="A112:E112"/>
    <mergeCell ref="A169:E169"/>
    <mergeCell ref="A162:E162"/>
    <mergeCell ref="A166:E166"/>
    <mergeCell ref="A248:E248"/>
    <mergeCell ref="A247:E247"/>
    <mergeCell ref="A254:E254"/>
    <mergeCell ref="A256:E256"/>
    <mergeCell ref="A257:D257"/>
    <mergeCell ref="A78:E78"/>
    <mergeCell ref="A79:E79"/>
    <mergeCell ref="A88:E88"/>
    <mergeCell ref="A174:E174"/>
    <mergeCell ref="A176:E176"/>
    <mergeCell ref="A178:E178"/>
    <mergeCell ref="A180:E180"/>
    <mergeCell ref="A119:E119"/>
    <mergeCell ref="A309:E309"/>
    <mergeCell ref="A10:D10"/>
    <mergeCell ref="A12:D12"/>
    <mergeCell ref="A100:D100"/>
    <mergeCell ref="A46:D46"/>
    <mergeCell ref="A77:D77"/>
    <mergeCell ref="A93:E93"/>
    <mergeCell ref="A95:E95"/>
    <mergeCell ref="A97:E97"/>
    <mergeCell ref="A47:E47"/>
    <mergeCell ref="A48:E48"/>
    <mergeCell ref="A70:E70"/>
    <mergeCell ref="A76:E76"/>
    <mergeCell ref="A96:D96"/>
    <mergeCell ref="A99:E99"/>
    <mergeCell ref="A288:E288"/>
    <mergeCell ref="A258:E258"/>
    <mergeCell ref="A259:D259"/>
    <mergeCell ref="A133:E133"/>
    <mergeCell ref="A134:E134"/>
    <mergeCell ref="A184:E184"/>
    <mergeCell ref="A186:E186"/>
    <mergeCell ref="A187:D187"/>
    <mergeCell ref="A261:E261"/>
    <mergeCell ref="D1:E1"/>
    <mergeCell ref="A292:E292"/>
    <mergeCell ref="A376:D376"/>
    <mergeCell ref="A308:D308"/>
    <mergeCell ref="A110:D110"/>
    <mergeCell ref="A170:D170"/>
    <mergeCell ref="A313:E313"/>
    <mergeCell ref="A321:E321"/>
    <mergeCell ref="A299:E299"/>
    <mergeCell ref="A300:E300"/>
    <mergeCell ref="A303:E303"/>
    <mergeCell ref="A373:E373"/>
    <mergeCell ref="A375:E375"/>
    <mergeCell ref="A326:E326"/>
    <mergeCell ref="A327:E327"/>
    <mergeCell ref="A347:E347"/>
    <mergeCell ref="A365:E365"/>
    <mergeCell ref="A366:E366"/>
    <mergeCell ref="A372:E372"/>
    <mergeCell ref="A324:E324"/>
    <mergeCell ref="A325:D325"/>
    <mergeCell ref="A312:E312"/>
    <mergeCell ref="A307:E307"/>
    <mergeCell ref="A374:D374"/>
  </mergeCells>
  <pageMargins left="0" right="0" top="0.55118110236220474" bottom="0.55118110236220474" header="0.31496062992125984" footer="0.31496062992125984"/>
  <pageSetup paperSize="9" scale="88" fitToHeight="0" orientation="portrait" r:id="rId1"/>
  <rowBreaks count="16" manualBreakCount="16">
    <brk id="29" max="4" man="1"/>
    <brk id="50" max="4" man="1"/>
    <brk id="64" max="4" man="1"/>
    <brk id="77" max="4" man="1"/>
    <brk id="108" max="4" man="1"/>
    <brk id="136" max="4" man="1"/>
    <brk id="150" max="4" man="1"/>
    <brk id="177" max="4" man="1"/>
    <brk id="196" max="4" man="1"/>
    <brk id="218" max="4" man="1"/>
    <brk id="236" max="4" man="1"/>
    <brk id="254" max="4" man="1"/>
    <brk id="276" max="4" man="1"/>
    <brk id="298" max="4" man="1"/>
    <brk id="317" max="4" man="1"/>
    <brk id="33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2"/>
  <sheetViews>
    <sheetView view="pageBreakPreview" zoomScale="71" zoomScaleNormal="68" zoomScaleSheetLayoutView="71" workbookViewId="0">
      <pane ySplit="6" topLeftCell="A173" activePane="bottomLeft" state="frozen"/>
      <selection pane="bottomLeft" activeCell="J16" sqref="J16"/>
    </sheetView>
  </sheetViews>
  <sheetFormatPr defaultRowHeight="27.75" customHeight="1" x14ac:dyDescent="0.25"/>
  <cols>
    <col min="1" max="1" width="7" style="187" customWidth="1"/>
    <col min="2" max="2" width="58" style="187" customWidth="1"/>
    <col min="3" max="3" width="27.140625" style="187" customWidth="1"/>
    <col min="4" max="4" width="16" style="187" customWidth="1"/>
    <col min="5" max="5" width="14.85546875" style="187" customWidth="1"/>
    <col min="6" max="6" width="15.140625" style="185" customWidth="1"/>
    <col min="7" max="16384" width="9.140625" style="187"/>
  </cols>
  <sheetData>
    <row r="1" spans="1:6" ht="27.75" customHeight="1" x14ac:dyDescent="0.25">
      <c r="A1" s="186"/>
      <c r="B1" s="186"/>
      <c r="C1" s="186"/>
      <c r="D1" s="186"/>
      <c r="E1" s="300" t="s">
        <v>550</v>
      </c>
      <c r="F1" s="300"/>
    </row>
    <row r="2" spans="1:6" ht="39" customHeight="1" x14ac:dyDescent="0.25">
      <c r="A2" s="328" t="s">
        <v>551</v>
      </c>
      <c r="B2" s="328"/>
      <c r="C2" s="328"/>
      <c r="D2" s="328"/>
      <c r="E2" s="328"/>
      <c r="F2" s="328"/>
    </row>
    <row r="3" spans="1:6" ht="27.75" customHeight="1" thickBot="1" x14ac:dyDescent="0.35">
      <c r="A3" s="320" t="s">
        <v>543</v>
      </c>
      <c r="B3" s="320"/>
      <c r="C3" s="320"/>
      <c r="D3" s="320"/>
      <c r="E3" s="320"/>
      <c r="F3" s="320"/>
    </row>
    <row r="4" spans="1:6" ht="27.75" customHeight="1" thickBot="1" x14ac:dyDescent="0.3">
      <c r="A4" s="323" t="s">
        <v>0</v>
      </c>
      <c r="B4" s="323" t="s">
        <v>552</v>
      </c>
      <c r="C4" s="323" t="s">
        <v>553</v>
      </c>
      <c r="D4" s="323" t="s">
        <v>172</v>
      </c>
      <c r="E4" s="321" t="s">
        <v>544</v>
      </c>
      <c r="F4" s="322"/>
    </row>
    <row r="5" spans="1:6" ht="27.75" customHeight="1" x14ac:dyDescent="0.25">
      <c r="A5" s="329"/>
      <c r="B5" s="329"/>
      <c r="C5" s="329"/>
      <c r="D5" s="329"/>
      <c r="E5" s="190" t="s">
        <v>173</v>
      </c>
      <c r="F5" s="190" t="s">
        <v>174</v>
      </c>
    </row>
    <row r="6" spans="1:6" ht="18.75" customHeight="1" x14ac:dyDescent="0.25">
      <c r="A6" s="229">
        <v>1</v>
      </c>
      <c r="B6" s="229">
        <v>2</v>
      </c>
      <c r="C6" s="229">
        <v>3</v>
      </c>
      <c r="D6" s="229">
        <v>4</v>
      </c>
      <c r="E6" s="229">
        <v>5</v>
      </c>
      <c r="F6" s="199">
        <v>6</v>
      </c>
    </row>
    <row r="7" spans="1:6" ht="27.75" customHeight="1" x14ac:dyDescent="0.25">
      <c r="A7" s="230">
        <v>1</v>
      </c>
      <c r="B7" s="310" t="s">
        <v>892</v>
      </c>
      <c r="C7" s="311"/>
      <c r="D7" s="311"/>
      <c r="E7" s="311"/>
      <c r="F7" s="312"/>
    </row>
    <row r="8" spans="1:6" ht="38.25" customHeight="1" x14ac:dyDescent="0.25">
      <c r="A8" s="229" t="s">
        <v>80</v>
      </c>
      <c r="B8" s="191" t="s">
        <v>929</v>
      </c>
      <c r="C8" s="191" t="s">
        <v>576</v>
      </c>
      <c r="D8" s="229" t="s">
        <v>554</v>
      </c>
      <c r="E8" s="229">
        <v>100</v>
      </c>
      <c r="F8" s="229">
        <v>85.8</v>
      </c>
    </row>
    <row r="9" spans="1:6" ht="38.25" customHeight="1" x14ac:dyDescent="0.25">
      <c r="A9" s="207" t="s">
        <v>155</v>
      </c>
      <c r="B9" s="191" t="s">
        <v>556</v>
      </c>
      <c r="C9" s="191" t="s">
        <v>900</v>
      </c>
      <c r="D9" s="229" t="s">
        <v>554</v>
      </c>
      <c r="E9" s="229" t="s">
        <v>368</v>
      </c>
      <c r="F9" s="229" t="s">
        <v>368</v>
      </c>
    </row>
    <row r="10" spans="1:6" ht="27.75" customHeight="1" x14ac:dyDescent="0.25">
      <c r="A10" s="230">
        <v>2</v>
      </c>
      <c r="B10" s="310" t="s">
        <v>891</v>
      </c>
      <c r="C10" s="311"/>
      <c r="D10" s="311"/>
      <c r="E10" s="311"/>
      <c r="F10" s="312"/>
    </row>
    <row r="11" spans="1:6" ht="101.25" customHeight="1" x14ac:dyDescent="0.25">
      <c r="A11" s="229" t="s">
        <v>11</v>
      </c>
      <c r="B11" s="192" t="s">
        <v>557</v>
      </c>
      <c r="C11" s="191" t="s">
        <v>900</v>
      </c>
      <c r="D11" s="229" t="s">
        <v>554</v>
      </c>
      <c r="E11" s="205">
        <v>44.4</v>
      </c>
      <c r="F11" s="205">
        <v>44.4</v>
      </c>
    </row>
    <row r="12" spans="1:6" ht="63" customHeight="1" x14ac:dyDescent="0.25">
      <c r="A12" s="207" t="s">
        <v>12</v>
      </c>
      <c r="B12" s="192" t="s">
        <v>558</v>
      </c>
      <c r="C12" s="191" t="s">
        <v>900</v>
      </c>
      <c r="D12" s="229" t="s">
        <v>570</v>
      </c>
      <c r="E12" s="205">
        <v>2</v>
      </c>
      <c r="F12" s="205">
        <v>2</v>
      </c>
    </row>
    <row r="13" spans="1:6" ht="66.75" customHeight="1" x14ac:dyDescent="0.25">
      <c r="A13" s="207" t="s">
        <v>13</v>
      </c>
      <c r="B13" s="192" t="s">
        <v>559</v>
      </c>
      <c r="C13" s="191" t="s">
        <v>900</v>
      </c>
      <c r="D13" s="229" t="s">
        <v>554</v>
      </c>
      <c r="E13" s="205">
        <v>65.400000000000006</v>
      </c>
      <c r="F13" s="205">
        <v>65.400000000000006</v>
      </c>
    </row>
    <row r="14" spans="1:6" ht="27.75" customHeight="1" x14ac:dyDescent="0.25">
      <c r="A14" s="229" t="s">
        <v>14</v>
      </c>
      <c r="B14" s="210" t="s">
        <v>560</v>
      </c>
      <c r="C14" s="191" t="s">
        <v>900</v>
      </c>
      <c r="D14" s="229" t="s">
        <v>570</v>
      </c>
      <c r="E14" s="205">
        <v>6827</v>
      </c>
      <c r="F14" s="205">
        <v>6830</v>
      </c>
    </row>
    <row r="15" spans="1:6" ht="119.25" customHeight="1" x14ac:dyDescent="0.25">
      <c r="A15" s="207" t="s">
        <v>15</v>
      </c>
      <c r="B15" s="191" t="s">
        <v>561</v>
      </c>
      <c r="C15" s="191" t="s">
        <v>614</v>
      </c>
      <c r="D15" s="229" t="s">
        <v>554</v>
      </c>
      <c r="E15" s="205">
        <v>101.16</v>
      </c>
      <c r="F15" s="205">
        <v>101.19</v>
      </c>
    </row>
    <row r="16" spans="1:6" ht="40.5" customHeight="1" x14ac:dyDescent="0.25">
      <c r="A16" s="207" t="s">
        <v>16</v>
      </c>
      <c r="B16" s="191" t="s">
        <v>563</v>
      </c>
      <c r="C16" s="191" t="s">
        <v>900</v>
      </c>
      <c r="D16" s="205" t="s">
        <v>159</v>
      </c>
      <c r="E16" s="205">
        <v>74764</v>
      </c>
      <c r="F16" s="205">
        <v>74764</v>
      </c>
    </row>
    <row r="17" spans="1:6" ht="43.5" customHeight="1" x14ac:dyDescent="0.25">
      <c r="A17" s="229" t="s">
        <v>17</v>
      </c>
      <c r="B17" s="213" t="s">
        <v>562</v>
      </c>
      <c r="C17" s="191" t="s">
        <v>614</v>
      </c>
      <c r="D17" s="229" t="s">
        <v>554</v>
      </c>
      <c r="E17" s="205">
        <v>102.5</v>
      </c>
      <c r="F17" s="205">
        <v>105.7</v>
      </c>
    </row>
    <row r="18" spans="1:6" ht="30" customHeight="1" x14ac:dyDescent="0.25">
      <c r="A18" s="207" t="s">
        <v>18</v>
      </c>
      <c r="B18" s="206" t="s">
        <v>930</v>
      </c>
      <c r="C18" s="191" t="s">
        <v>576</v>
      </c>
      <c r="D18" s="229" t="s">
        <v>570</v>
      </c>
      <c r="E18" s="227">
        <v>1891.491</v>
      </c>
      <c r="F18" s="205">
        <v>2139.0639999999999</v>
      </c>
    </row>
    <row r="19" spans="1:6" ht="61.5" customHeight="1" x14ac:dyDescent="0.25">
      <c r="A19" s="207" t="s">
        <v>566</v>
      </c>
      <c r="B19" s="206" t="s">
        <v>899</v>
      </c>
      <c r="C19" s="191" t="s">
        <v>576</v>
      </c>
      <c r="D19" s="229" t="s">
        <v>570</v>
      </c>
      <c r="E19" s="229" t="s">
        <v>368</v>
      </c>
      <c r="F19" s="205" t="s">
        <v>368</v>
      </c>
    </row>
    <row r="20" spans="1:6" ht="31.5" x14ac:dyDescent="0.25">
      <c r="A20" s="229" t="s">
        <v>567</v>
      </c>
      <c r="B20" s="206" t="s">
        <v>564</v>
      </c>
      <c r="C20" s="191" t="s">
        <v>900</v>
      </c>
      <c r="D20" s="229" t="s">
        <v>554</v>
      </c>
      <c r="E20" s="229">
        <v>6.8</v>
      </c>
      <c r="F20" s="205">
        <v>7.4</v>
      </c>
    </row>
    <row r="21" spans="1:6" ht="78.75" x14ac:dyDescent="0.25">
      <c r="A21" s="207" t="s">
        <v>568</v>
      </c>
      <c r="B21" s="206" t="s">
        <v>565</v>
      </c>
      <c r="C21" s="191" t="s">
        <v>900</v>
      </c>
      <c r="D21" s="229" t="s">
        <v>554</v>
      </c>
      <c r="E21" s="229">
        <v>30</v>
      </c>
      <c r="F21" s="205">
        <v>55.4</v>
      </c>
    </row>
    <row r="22" spans="1:6" ht="63" x14ac:dyDescent="0.25">
      <c r="A22" s="207" t="s">
        <v>569</v>
      </c>
      <c r="B22" s="212" t="s">
        <v>555</v>
      </c>
      <c r="C22" s="191" t="s">
        <v>614</v>
      </c>
      <c r="D22" s="229" t="s">
        <v>570</v>
      </c>
      <c r="E22" s="229" t="s">
        <v>368</v>
      </c>
      <c r="F22" s="205" t="s">
        <v>368</v>
      </c>
    </row>
    <row r="23" spans="1:6" ht="30.75" customHeight="1" x14ac:dyDescent="0.25">
      <c r="A23" s="230">
        <v>3</v>
      </c>
      <c r="B23" s="330" t="s">
        <v>890</v>
      </c>
      <c r="C23" s="331"/>
      <c r="D23" s="331"/>
      <c r="E23" s="331"/>
      <c r="F23" s="332"/>
    </row>
    <row r="24" spans="1:6" ht="37.5" customHeight="1" x14ac:dyDescent="0.25">
      <c r="A24" s="229" t="s">
        <v>20</v>
      </c>
      <c r="B24" s="191" t="s">
        <v>571</v>
      </c>
      <c r="C24" s="191" t="s">
        <v>576</v>
      </c>
      <c r="D24" s="229" t="s">
        <v>554</v>
      </c>
      <c r="E24" s="229">
        <v>100</v>
      </c>
      <c r="F24" s="195">
        <v>100</v>
      </c>
    </row>
    <row r="25" spans="1:6" ht="66" customHeight="1" x14ac:dyDescent="0.25">
      <c r="A25" s="207" t="s">
        <v>21</v>
      </c>
      <c r="B25" s="191" t="s">
        <v>572</v>
      </c>
      <c r="C25" s="208" t="s">
        <v>576</v>
      </c>
      <c r="D25" s="229" t="s">
        <v>554</v>
      </c>
      <c r="E25" s="229">
        <v>106.4</v>
      </c>
      <c r="F25" s="223">
        <v>114.75</v>
      </c>
    </row>
    <row r="26" spans="1:6" ht="68.25" customHeight="1" x14ac:dyDescent="0.25">
      <c r="A26" s="207" t="s">
        <v>22</v>
      </c>
      <c r="B26" s="191" t="s">
        <v>573</v>
      </c>
      <c r="C26" s="191" t="s">
        <v>576</v>
      </c>
      <c r="D26" s="229" t="s">
        <v>554</v>
      </c>
      <c r="E26" s="229">
        <v>118</v>
      </c>
      <c r="F26" s="226">
        <v>118.3</v>
      </c>
    </row>
    <row r="27" spans="1:6" ht="130.5" customHeight="1" x14ac:dyDescent="0.25">
      <c r="A27" s="229" t="s">
        <v>586</v>
      </c>
      <c r="B27" s="191" t="s">
        <v>574</v>
      </c>
      <c r="C27" s="191" t="s">
        <v>614</v>
      </c>
      <c r="D27" s="229" t="s">
        <v>157</v>
      </c>
      <c r="E27" s="229">
        <v>100</v>
      </c>
      <c r="F27" s="195">
        <v>100</v>
      </c>
    </row>
    <row r="28" spans="1:6" ht="62.25" customHeight="1" x14ac:dyDescent="0.25">
      <c r="A28" s="207" t="s">
        <v>587</v>
      </c>
      <c r="B28" s="191" t="s">
        <v>926</v>
      </c>
      <c r="C28" s="191" t="s">
        <v>900</v>
      </c>
      <c r="D28" s="229" t="s">
        <v>205</v>
      </c>
      <c r="E28" s="229">
        <v>2</v>
      </c>
      <c r="F28" s="195">
        <v>2</v>
      </c>
    </row>
    <row r="29" spans="1:6" ht="115.5" customHeight="1" x14ac:dyDescent="0.25">
      <c r="A29" s="207" t="s">
        <v>588</v>
      </c>
      <c r="B29" s="191" t="s">
        <v>209</v>
      </c>
      <c r="C29" s="209" t="s">
        <v>576</v>
      </c>
      <c r="D29" s="229" t="s">
        <v>554</v>
      </c>
      <c r="E29" s="229">
        <v>100</v>
      </c>
      <c r="F29" s="195">
        <v>100</v>
      </c>
    </row>
    <row r="30" spans="1:6" ht="138" customHeight="1" x14ac:dyDescent="0.25">
      <c r="A30" s="229" t="s">
        <v>589</v>
      </c>
      <c r="B30" s="191" t="s">
        <v>575</v>
      </c>
      <c r="C30" s="208" t="s">
        <v>614</v>
      </c>
      <c r="D30" s="229" t="s">
        <v>554</v>
      </c>
      <c r="E30" s="229">
        <v>100</v>
      </c>
      <c r="F30" s="195">
        <v>100</v>
      </c>
    </row>
    <row r="31" spans="1:6" ht="63.75" customHeight="1" x14ac:dyDescent="0.25">
      <c r="A31" s="207" t="s">
        <v>590</v>
      </c>
      <c r="B31" s="191" t="s">
        <v>577</v>
      </c>
      <c r="C31" s="208" t="s">
        <v>576</v>
      </c>
      <c r="D31" s="229" t="s">
        <v>554</v>
      </c>
      <c r="E31" s="229">
        <v>15</v>
      </c>
      <c r="F31" s="223">
        <v>11.25</v>
      </c>
    </row>
    <row r="32" spans="1:6" ht="70.5" customHeight="1" x14ac:dyDescent="0.25">
      <c r="A32" s="207" t="s">
        <v>591</v>
      </c>
      <c r="B32" s="191" t="s">
        <v>578</v>
      </c>
      <c r="C32" s="208" t="s">
        <v>576</v>
      </c>
      <c r="D32" s="229" t="s">
        <v>615</v>
      </c>
      <c r="E32" s="229">
        <v>1</v>
      </c>
      <c r="F32" s="195">
        <v>1</v>
      </c>
    </row>
    <row r="33" spans="1:6" ht="63" customHeight="1" x14ac:dyDescent="0.25">
      <c r="A33" s="229" t="s">
        <v>592</v>
      </c>
      <c r="B33" s="191" t="s">
        <v>579</v>
      </c>
      <c r="C33" s="208" t="s">
        <v>614</v>
      </c>
      <c r="D33" s="229" t="s">
        <v>615</v>
      </c>
      <c r="E33" s="229">
        <v>1</v>
      </c>
      <c r="F33" s="229">
        <v>1</v>
      </c>
    </row>
    <row r="34" spans="1:6" ht="94.5" x14ac:dyDescent="0.25">
      <c r="A34" s="207" t="s">
        <v>593</v>
      </c>
      <c r="B34" s="191" t="s">
        <v>580</v>
      </c>
      <c r="C34" s="208" t="s">
        <v>614</v>
      </c>
      <c r="D34" s="229" t="s">
        <v>615</v>
      </c>
      <c r="E34" s="229">
        <v>1</v>
      </c>
      <c r="F34" s="229">
        <v>1</v>
      </c>
    </row>
    <row r="35" spans="1:6" ht="65.25" customHeight="1" x14ac:dyDescent="0.25">
      <c r="A35" s="207" t="s">
        <v>594</v>
      </c>
      <c r="B35" s="236" t="s">
        <v>581</v>
      </c>
      <c r="C35" s="208" t="s">
        <v>614</v>
      </c>
      <c r="D35" s="229" t="s">
        <v>615</v>
      </c>
      <c r="E35" s="229">
        <v>1</v>
      </c>
      <c r="F35" s="229">
        <v>1</v>
      </c>
    </row>
    <row r="36" spans="1:6" ht="63" x14ac:dyDescent="0.25">
      <c r="A36" s="207" t="s">
        <v>595</v>
      </c>
      <c r="B36" s="191" t="s">
        <v>582</v>
      </c>
      <c r="C36" s="208" t="s">
        <v>900</v>
      </c>
      <c r="D36" s="229" t="s">
        <v>554</v>
      </c>
      <c r="E36" s="229">
        <v>100</v>
      </c>
      <c r="F36" s="229">
        <v>100</v>
      </c>
    </row>
    <row r="37" spans="1:6" ht="78.75" x14ac:dyDescent="0.25">
      <c r="A37" s="207" t="s">
        <v>596</v>
      </c>
      <c r="B37" s="191" t="s">
        <v>927</v>
      </c>
      <c r="C37" s="208" t="s">
        <v>900</v>
      </c>
      <c r="D37" s="229" t="s">
        <v>554</v>
      </c>
      <c r="E37" s="229">
        <v>100</v>
      </c>
      <c r="F37" s="229">
        <v>100</v>
      </c>
    </row>
    <row r="38" spans="1:6" ht="63" x14ac:dyDescent="0.25">
      <c r="A38" s="207" t="s">
        <v>597</v>
      </c>
      <c r="B38" s="191" t="s">
        <v>583</v>
      </c>
      <c r="C38" s="208" t="s">
        <v>900</v>
      </c>
      <c r="D38" s="229" t="s">
        <v>554</v>
      </c>
      <c r="E38" s="229">
        <v>50</v>
      </c>
      <c r="F38" s="229">
        <v>51.6</v>
      </c>
    </row>
    <row r="39" spans="1:6" ht="84.75" customHeight="1" x14ac:dyDescent="0.25">
      <c r="A39" s="207" t="s">
        <v>598</v>
      </c>
      <c r="B39" s="191" t="s">
        <v>584</v>
      </c>
      <c r="C39" s="208" t="s">
        <v>614</v>
      </c>
      <c r="D39" s="229" t="s">
        <v>615</v>
      </c>
      <c r="E39" s="229">
        <v>45</v>
      </c>
      <c r="F39" s="229">
        <v>45</v>
      </c>
    </row>
    <row r="40" spans="1:6" ht="88.5" customHeight="1" x14ac:dyDescent="0.25">
      <c r="A40" s="207" t="s">
        <v>599</v>
      </c>
      <c r="B40" s="191" t="s">
        <v>346</v>
      </c>
      <c r="C40" s="192" t="s">
        <v>576</v>
      </c>
      <c r="D40" s="229" t="s">
        <v>615</v>
      </c>
      <c r="E40" s="229">
        <v>2</v>
      </c>
      <c r="F40" s="229">
        <v>2</v>
      </c>
    </row>
    <row r="41" spans="1:6" ht="42.75" customHeight="1" x14ac:dyDescent="0.25">
      <c r="A41" s="207" t="s">
        <v>600</v>
      </c>
      <c r="B41" s="191" t="s">
        <v>585</v>
      </c>
      <c r="C41" s="209" t="s">
        <v>576</v>
      </c>
      <c r="D41" s="229" t="s">
        <v>554</v>
      </c>
      <c r="E41" s="229">
        <v>100</v>
      </c>
      <c r="F41" s="229">
        <v>100</v>
      </c>
    </row>
    <row r="42" spans="1:6" ht="114" customHeight="1" x14ac:dyDescent="0.25">
      <c r="A42" s="207" t="s">
        <v>601</v>
      </c>
      <c r="B42" s="237" t="s">
        <v>928</v>
      </c>
      <c r="C42" s="209" t="s">
        <v>614</v>
      </c>
      <c r="D42" s="229" t="s">
        <v>616</v>
      </c>
      <c r="E42" s="229">
        <v>0</v>
      </c>
      <c r="F42" s="229">
        <v>0</v>
      </c>
    </row>
    <row r="43" spans="1:6" ht="69.75" customHeight="1" x14ac:dyDescent="0.25">
      <c r="A43" s="207" t="s">
        <v>608</v>
      </c>
      <c r="B43" s="191" t="s">
        <v>602</v>
      </c>
      <c r="C43" s="208" t="s">
        <v>576</v>
      </c>
      <c r="D43" s="229" t="s">
        <v>554</v>
      </c>
      <c r="E43" s="229">
        <v>100</v>
      </c>
      <c r="F43" s="229">
        <v>100</v>
      </c>
    </row>
    <row r="44" spans="1:6" ht="49.5" customHeight="1" x14ac:dyDescent="0.25">
      <c r="A44" s="207" t="s">
        <v>609</v>
      </c>
      <c r="B44" s="191" t="s">
        <v>603</v>
      </c>
      <c r="C44" s="208" t="s">
        <v>576</v>
      </c>
      <c r="D44" s="229" t="s">
        <v>570</v>
      </c>
      <c r="E44" s="229">
        <v>200</v>
      </c>
      <c r="F44" s="229">
        <v>200</v>
      </c>
    </row>
    <row r="45" spans="1:6" ht="44.25" customHeight="1" x14ac:dyDescent="0.25">
      <c r="A45" s="207" t="s">
        <v>610</v>
      </c>
      <c r="B45" s="191" t="s">
        <v>604</v>
      </c>
      <c r="C45" s="208" t="s">
        <v>900</v>
      </c>
      <c r="D45" s="229" t="s">
        <v>554</v>
      </c>
      <c r="E45" s="229">
        <v>21.85</v>
      </c>
      <c r="F45" s="229">
        <v>21.85</v>
      </c>
    </row>
    <row r="46" spans="1:6" ht="42.75" customHeight="1" x14ac:dyDescent="0.25">
      <c r="A46" s="207" t="s">
        <v>611</v>
      </c>
      <c r="B46" s="191" t="s">
        <v>605</v>
      </c>
      <c r="C46" s="209" t="s">
        <v>576</v>
      </c>
      <c r="D46" s="229" t="s">
        <v>570</v>
      </c>
      <c r="E46" s="229">
        <v>1</v>
      </c>
      <c r="F46" s="229">
        <v>1</v>
      </c>
    </row>
    <row r="47" spans="1:6" ht="77.25" customHeight="1" x14ac:dyDescent="0.25">
      <c r="A47" s="207" t="s">
        <v>612</v>
      </c>
      <c r="B47" s="191" t="s">
        <v>606</v>
      </c>
      <c r="C47" s="209" t="s">
        <v>614</v>
      </c>
      <c r="D47" s="229" t="s">
        <v>570</v>
      </c>
      <c r="E47" s="229">
        <v>0</v>
      </c>
      <c r="F47" s="229">
        <v>0</v>
      </c>
    </row>
    <row r="48" spans="1:6" ht="56.25" customHeight="1" x14ac:dyDescent="0.25">
      <c r="A48" s="207" t="s">
        <v>613</v>
      </c>
      <c r="B48" s="191" t="s">
        <v>607</v>
      </c>
      <c r="C48" s="209" t="s">
        <v>576</v>
      </c>
      <c r="D48" s="229" t="s">
        <v>554</v>
      </c>
      <c r="E48" s="229">
        <v>91</v>
      </c>
      <c r="F48" s="229">
        <v>93.05</v>
      </c>
    </row>
    <row r="49" spans="1:6" ht="27.75" customHeight="1" x14ac:dyDescent="0.25">
      <c r="A49" s="308" t="s">
        <v>889</v>
      </c>
      <c r="B49" s="308"/>
      <c r="C49" s="308"/>
      <c r="D49" s="308"/>
      <c r="E49" s="308"/>
      <c r="F49" s="308"/>
    </row>
    <row r="50" spans="1:6" ht="78.75" x14ac:dyDescent="0.25">
      <c r="A50" s="229" t="s">
        <v>25</v>
      </c>
      <c r="B50" s="225" t="s">
        <v>617</v>
      </c>
      <c r="C50" s="233" t="s">
        <v>576</v>
      </c>
      <c r="D50" s="238" t="s">
        <v>554</v>
      </c>
      <c r="E50" s="216">
        <v>56.5</v>
      </c>
      <c r="F50" s="216">
        <v>56.5</v>
      </c>
    </row>
    <row r="51" spans="1:6" ht="47.25" x14ac:dyDescent="0.25">
      <c r="A51" s="185" t="s">
        <v>26</v>
      </c>
      <c r="B51" s="225" t="s">
        <v>618</v>
      </c>
      <c r="C51" s="233" t="s">
        <v>576</v>
      </c>
      <c r="D51" s="239" t="s">
        <v>554</v>
      </c>
      <c r="E51" s="216">
        <v>62.5</v>
      </c>
      <c r="F51" s="216">
        <v>62.5</v>
      </c>
    </row>
    <row r="52" spans="1:6" ht="47.25" x14ac:dyDescent="0.25">
      <c r="A52" s="229" t="s">
        <v>637</v>
      </c>
      <c r="B52" s="225" t="s">
        <v>619</v>
      </c>
      <c r="C52" s="229" t="s">
        <v>900</v>
      </c>
      <c r="D52" s="239" t="s">
        <v>554</v>
      </c>
      <c r="E52" s="216">
        <v>0.28000000000000003</v>
      </c>
      <c r="F52" s="216">
        <v>0.28000000000000003</v>
      </c>
    </row>
    <row r="53" spans="1:6" ht="63" x14ac:dyDescent="0.25">
      <c r="A53" s="229" t="s">
        <v>215</v>
      </c>
      <c r="B53" s="225" t="s">
        <v>620</v>
      </c>
      <c r="C53" s="229" t="s">
        <v>900</v>
      </c>
      <c r="D53" s="239" t="s">
        <v>554</v>
      </c>
      <c r="E53" s="216">
        <v>81.8</v>
      </c>
      <c r="F53" s="216">
        <v>81.8</v>
      </c>
    </row>
    <row r="54" spans="1:6" ht="31.5" x14ac:dyDescent="0.25">
      <c r="A54" s="229" t="s">
        <v>638</v>
      </c>
      <c r="B54" s="225" t="s">
        <v>622</v>
      </c>
      <c r="C54" s="233" t="s">
        <v>576</v>
      </c>
      <c r="D54" s="239" t="s">
        <v>162</v>
      </c>
      <c r="E54" s="216">
        <v>58</v>
      </c>
      <c r="F54" s="216">
        <v>58</v>
      </c>
    </row>
    <row r="55" spans="1:6" ht="31.5" x14ac:dyDescent="0.25">
      <c r="A55" s="229" t="s">
        <v>152</v>
      </c>
      <c r="B55" s="225" t="s">
        <v>621</v>
      </c>
      <c r="C55" s="229" t="s">
        <v>900</v>
      </c>
      <c r="D55" s="239" t="s">
        <v>162</v>
      </c>
      <c r="E55" s="216">
        <v>9</v>
      </c>
      <c r="F55" s="216">
        <v>9</v>
      </c>
    </row>
    <row r="56" spans="1:6" ht="47.25" x14ac:dyDescent="0.25">
      <c r="A56" s="229" t="s">
        <v>218</v>
      </c>
      <c r="B56" s="225" t="s">
        <v>623</v>
      </c>
      <c r="C56" s="229" t="s">
        <v>900</v>
      </c>
      <c r="D56" s="239" t="s">
        <v>554</v>
      </c>
      <c r="E56" s="216">
        <v>0</v>
      </c>
      <c r="F56" s="216">
        <v>0</v>
      </c>
    </row>
    <row r="57" spans="1:6" ht="31.5" x14ac:dyDescent="0.25">
      <c r="A57" s="229" t="s">
        <v>639</v>
      </c>
      <c r="B57" s="225" t="s">
        <v>624</v>
      </c>
      <c r="C57" s="229" t="s">
        <v>576</v>
      </c>
      <c r="D57" s="239" t="s">
        <v>630</v>
      </c>
      <c r="E57" s="218">
        <v>12700</v>
      </c>
      <c r="F57" s="218">
        <v>12700</v>
      </c>
    </row>
    <row r="58" spans="1:6" ht="31.5" x14ac:dyDescent="0.25">
      <c r="A58" s="229" t="s">
        <v>640</v>
      </c>
      <c r="B58" s="225" t="s">
        <v>625</v>
      </c>
      <c r="C58" s="229" t="s">
        <v>900</v>
      </c>
      <c r="D58" s="239" t="s">
        <v>630</v>
      </c>
      <c r="E58" s="216">
        <v>28</v>
      </c>
      <c r="F58" s="216">
        <v>28</v>
      </c>
    </row>
    <row r="59" spans="1:6" ht="31.5" x14ac:dyDescent="0.25">
      <c r="A59" s="229" t="s">
        <v>641</v>
      </c>
      <c r="B59" s="225" t="s">
        <v>626</v>
      </c>
      <c r="C59" s="229" t="s">
        <v>900</v>
      </c>
      <c r="D59" s="239" t="s">
        <v>630</v>
      </c>
      <c r="E59" s="216">
        <v>20</v>
      </c>
      <c r="F59" s="216">
        <v>20</v>
      </c>
    </row>
    <row r="60" spans="1:6" ht="47.25" x14ac:dyDescent="0.25">
      <c r="A60" s="229" t="s">
        <v>642</v>
      </c>
      <c r="B60" s="225" t="s">
        <v>627</v>
      </c>
      <c r="C60" s="229" t="s">
        <v>900</v>
      </c>
      <c r="D60" s="239" t="s">
        <v>162</v>
      </c>
      <c r="E60" s="216">
        <v>2</v>
      </c>
      <c r="F60" s="216">
        <v>2</v>
      </c>
    </row>
    <row r="61" spans="1:6" ht="31.5" x14ac:dyDescent="0.25">
      <c r="A61" s="229" t="s">
        <v>643</v>
      </c>
      <c r="B61" s="225" t="s">
        <v>628</v>
      </c>
      <c r="C61" s="232" t="s">
        <v>900</v>
      </c>
      <c r="D61" s="239" t="s">
        <v>162</v>
      </c>
      <c r="E61" s="216">
        <v>54</v>
      </c>
      <c r="F61" s="216">
        <v>54</v>
      </c>
    </row>
    <row r="62" spans="1:6" ht="47.25" x14ac:dyDescent="0.25">
      <c r="A62" s="229" t="s">
        <v>644</v>
      </c>
      <c r="B62" s="225" t="s">
        <v>629</v>
      </c>
      <c r="C62" s="229" t="s">
        <v>900</v>
      </c>
      <c r="D62" s="239" t="s">
        <v>631</v>
      </c>
      <c r="E62" s="216">
        <v>38248.6</v>
      </c>
      <c r="F62" s="216">
        <v>38248.6</v>
      </c>
    </row>
    <row r="63" spans="1:6" ht="27.75" customHeight="1" x14ac:dyDescent="0.25">
      <c r="A63" s="308" t="s">
        <v>888</v>
      </c>
      <c r="B63" s="308"/>
      <c r="C63" s="308"/>
      <c r="D63" s="308"/>
      <c r="E63" s="308"/>
      <c r="F63" s="308"/>
    </row>
    <row r="64" spans="1:6" ht="44.25" customHeight="1" x14ac:dyDescent="0.25">
      <c r="A64" s="229" t="s">
        <v>28</v>
      </c>
      <c r="B64" s="239" t="s">
        <v>645</v>
      </c>
      <c r="C64" s="233" t="s">
        <v>576</v>
      </c>
      <c r="D64" s="216" t="s">
        <v>554</v>
      </c>
      <c r="E64" s="216">
        <v>55.58</v>
      </c>
      <c r="F64" s="229">
        <v>55.58</v>
      </c>
    </row>
    <row r="65" spans="1:7" ht="55.5" customHeight="1" x14ac:dyDescent="0.25">
      <c r="A65" s="229" t="s">
        <v>29</v>
      </c>
      <c r="B65" s="239" t="s">
        <v>646</v>
      </c>
      <c r="C65" s="240" t="s">
        <v>900</v>
      </c>
      <c r="D65" s="216" t="s">
        <v>554</v>
      </c>
      <c r="E65" s="216">
        <v>31.6</v>
      </c>
      <c r="F65" s="229">
        <v>31.6</v>
      </c>
      <c r="G65" s="200"/>
    </row>
    <row r="66" spans="1:7" ht="84" customHeight="1" x14ac:dyDescent="0.25">
      <c r="A66" s="229" t="s">
        <v>30</v>
      </c>
      <c r="B66" s="239" t="s">
        <v>647</v>
      </c>
      <c r="C66" s="229" t="s">
        <v>900</v>
      </c>
      <c r="D66" s="216" t="s">
        <v>554</v>
      </c>
      <c r="E66" s="216">
        <v>31.3</v>
      </c>
      <c r="F66" s="229">
        <v>31.3</v>
      </c>
    </row>
    <row r="67" spans="1:7" ht="116.25" customHeight="1" x14ac:dyDescent="0.25">
      <c r="A67" s="229" t="s">
        <v>653</v>
      </c>
      <c r="B67" s="239" t="s">
        <v>648</v>
      </c>
      <c r="C67" s="241" t="s">
        <v>900</v>
      </c>
      <c r="D67" s="216" t="s">
        <v>554</v>
      </c>
      <c r="E67" s="216">
        <v>16.5</v>
      </c>
      <c r="F67" s="229">
        <v>16.5</v>
      </c>
    </row>
    <row r="68" spans="1:7" ht="74.25" customHeight="1" x14ac:dyDescent="0.25">
      <c r="A68" s="229" t="s">
        <v>654</v>
      </c>
      <c r="B68" s="242" t="s">
        <v>649</v>
      </c>
      <c r="C68" s="243" t="s">
        <v>900</v>
      </c>
      <c r="D68" s="244" t="s">
        <v>554</v>
      </c>
      <c r="E68" s="216">
        <v>100</v>
      </c>
      <c r="F68" s="229">
        <v>100</v>
      </c>
    </row>
    <row r="69" spans="1:7" ht="78.75" customHeight="1" x14ac:dyDescent="0.25">
      <c r="A69" s="229" t="s">
        <v>655</v>
      </c>
      <c r="B69" s="242" t="s">
        <v>650</v>
      </c>
      <c r="C69" s="243" t="s">
        <v>900</v>
      </c>
      <c r="D69" s="244" t="s">
        <v>554</v>
      </c>
      <c r="E69" s="216">
        <v>100</v>
      </c>
      <c r="F69" s="229">
        <v>100</v>
      </c>
    </row>
    <row r="70" spans="1:7" ht="27.75" customHeight="1" x14ac:dyDescent="0.25">
      <c r="A70" s="308" t="s">
        <v>887</v>
      </c>
      <c r="B70" s="308"/>
      <c r="C70" s="308"/>
      <c r="D70" s="308"/>
      <c r="E70" s="308"/>
      <c r="F70" s="308"/>
    </row>
    <row r="71" spans="1:7" ht="56.25" customHeight="1" x14ac:dyDescent="0.25">
      <c r="A71" s="229" t="s">
        <v>32</v>
      </c>
      <c r="B71" s="191" t="s">
        <v>656</v>
      </c>
      <c r="C71" s="245" t="s">
        <v>576</v>
      </c>
      <c r="D71" s="216" t="s">
        <v>554</v>
      </c>
      <c r="E71" s="216">
        <v>105</v>
      </c>
      <c r="F71" s="229">
        <v>90.3</v>
      </c>
    </row>
    <row r="72" spans="1:7" ht="27.75" customHeight="1" x14ac:dyDescent="0.25">
      <c r="A72" s="308" t="s">
        <v>886</v>
      </c>
      <c r="B72" s="309"/>
      <c r="C72" s="309"/>
      <c r="D72" s="309"/>
      <c r="E72" s="309"/>
      <c r="F72" s="309"/>
    </row>
    <row r="73" spans="1:7" ht="38.25" customHeight="1" x14ac:dyDescent="0.25">
      <c r="A73" s="229" t="s">
        <v>92</v>
      </c>
      <c r="B73" s="225" t="s">
        <v>657</v>
      </c>
      <c r="C73" s="233" t="s">
        <v>900</v>
      </c>
      <c r="D73" s="216" t="s">
        <v>162</v>
      </c>
      <c r="E73" s="216">
        <v>41</v>
      </c>
      <c r="F73" s="216">
        <v>55</v>
      </c>
    </row>
    <row r="74" spans="1:7" ht="51.75" customHeight="1" x14ac:dyDescent="0.25">
      <c r="A74" s="229" t="s">
        <v>93</v>
      </c>
      <c r="B74" s="225" t="s">
        <v>901</v>
      </c>
      <c r="C74" s="233" t="s">
        <v>576</v>
      </c>
      <c r="D74" s="216" t="s">
        <v>663</v>
      </c>
      <c r="E74" s="216">
        <v>90000</v>
      </c>
      <c r="F74" s="216">
        <v>90000</v>
      </c>
    </row>
    <row r="75" spans="1:7" ht="66.75" customHeight="1" x14ac:dyDescent="0.25">
      <c r="A75" s="229" t="s">
        <v>667</v>
      </c>
      <c r="B75" s="225" t="s">
        <v>658</v>
      </c>
      <c r="C75" s="233" t="s">
        <v>576</v>
      </c>
      <c r="D75" s="216" t="s">
        <v>664</v>
      </c>
      <c r="E75" s="216" t="s">
        <v>666</v>
      </c>
      <c r="F75" s="216" t="s">
        <v>666</v>
      </c>
    </row>
    <row r="76" spans="1:7" ht="53.25" customHeight="1" x14ac:dyDescent="0.25">
      <c r="A76" s="229" t="s">
        <v>145</v>
      </c>
      <c r="B76" s="225" t="s">
        <v>659</v>
      </c>
      <c r="C76" s="233" t="s">
        <v>576</v>
      </c>
      <c r="D76" s="216" t="s">
        <v>665</v>
      </c>
      <c r="E76" s="216">
        <v>0</v>
      </c>
      <c r="F76" s="216">
        <v>0</v>
      </c>
    </row>
    <row r="77" spans="1:7" ht="60.75" customHeight="1" x14ac:dyDescent="0.25">
      <c r="A77" s="229" t="s">
        <v>337</v>
      </c>
      <c r="B77" s="225" t="s">
        <v>660</v>
      </c>
      <c r="C77" s="233" t="s">
        <v>900</v>
      </c>
      <c r="D77" s="216" t="s">
        <v>554</v>
      </c>
      <c r="E77" s="216">
        <v>100</v>
      </c>
      <c r="F77" s="216">
        <v>100</v>
      </c>
    </row>
    <row r="78" spans="1:7" ht="57" customHeight="1" x14ac:dyDescent="0.25">
      <c r="A78" s="229" t="s">
        <v>668</v>
      </c>
      <c r="B78" s="225" t="s">
        <v>661</v>
      </c>
      <c r="C78" s="229" t="s">
        <v>652</v>
      </c>
      <c r="D78" s="216" t="s">
        <v>665</v>
      </c>
      <c r="E78" s="216">
        <v>0</v>
      </c>
      <c r="F78" s="216">
        <v>0</v>
      </c>
    </row>
    <row r="79" spans="1:7" ht="47.25" customHeight="1" x14ac:dyDescent="0.25">
      <c r="A79" s="229" t="s">
        <v>669</v>
      </c>
      <c r="B79" s="225" t="s">
        <v>662</v>
      </c>
      <c r="C79" s="229" t="s">
        <v>652</v>
      </c>
      <c r="D79" s="216" t="s">
        <v>665</v>
      </c>
      <c r="E79" s="216">
        <v>0</v>
      </c>
      <c r="F79" s="216">
        <v>0</v>
      </c>
    </row>
    <row r="80" spans="1:7" ht="27.75" customHeight="1" x14ac:dyDescent="0.25">
      <c r="A80" s="308" t="s">
        <v>885</v>
      </c>
      <c r="B80" s="309"/>
      <c r="C80" s="309"/>
      <c r="D80" s="309"/>
      <c r="E80" s="309"/>
      <c r="F80" s="309"/>
    </row>
    <row r="81" spans="1:6" ht="47.25" x14ac:dyDescent="0.25">
      <c r="A81" s="229" t="s">
        <v>37</v>
      </c>
      <c r="B81" s="239" t="s">
        <v>670</v>
      </c>
      <c r="C81" s="191" t="s">
        <v>900</v>
      </c>
      <c r="D81" s="216" t="s">
        <v>554</v>
      </c>
      <c r="E81" s="216">
        <v>80</v>
      </c>
      <c r="F81" s="229">
        <v>80</v>
      </c>
    </row>
    <row r="82" spans="1:6" ht="47.25" x14ac:dyDescent="0.25">
      <c r="A82" s="229" t="s">
        <v>38</v>
      </c>
      <c r="B82" s="239" t="s">
        <v>671</v>
      </c>
      <c r="C82" s="233" t="s">
        <v>576</v>
      </c>
      <c r="D82" s="216" t="s">
        <v>682</v>
      </c>
      <c r="E82" s="216">
        <v>2981</v>
      </c>
      <c r="F82" s="229">
        <v>2959</v>
      </c>
    </row>
    <row r="83" spans="1:6" ht="47.25" x14ac:dyDescent="0.25">
      <c r="A83" s="229" t="s">
        <v>50</v>
      </c>
      <c r="B83" s="239" t="s">
        <v>672</v>
      </c>
      <c r="C83" s="191" t="s">
        <v>900</v>
      </c>
      <c r="D83" s="216" t="s">
        <v>554</v>
      </c>
      <c r="E83" s="216">
        <v>61</v>
      </c>
      <c r="F83" s="229">
        <v>61</v>
      </c>
    </row>
    <row r="84" spans="1:6" ht="31.5" x14ac:dyDescent="0.25">
      <c r="A84" s="229" t="s">
        <v>51</v>
      </c>
      <c r="B84" s="239" t="s">
        <v>673</v>
      </c>
      <c r="C84" s="191" t="s">
        <v>900</v>
      </c>
      <c r="D84" s="216" t="s">
        <v>683</v>
      </c>
      <c r="E84" s="216">
        <v>92.5</v>
      </c>
      <c r="F84" s="229">
        <v>92.5</v>
      </c>
    </row>
    <row r="85" spans="1:6" ht="94.5" x14ac:dyDescent="0.25">
      <c r="A85" s="229" t="s">
        <v>52</v>
      </c>
      <c r="B85" s="239" t="s">
        <v>674</v>
      </c>
      <c r="C85" s="191" t="s">
        <v>900</v>
      </c>
      <c r="D85" s="216" t="s">
        <v>554</v>
      </c>
      <c r="E85" s="216">
        <v>85</v>
      </c>
      <c r="F85" s="229">
        <v>85</v>
      </c>
    </row>
    <row r="86" spans="1:6" ht="31.5" x14ac:dyDescent="0.25">
      <c r="A86" s="229" t="s">
        <v>153</v>
      </c>
      <c r="B86" s="239" t="s">
        <v>675</v>
      </c>
      <c r="C86" s="191" t="s">
        <v>900</v>
      </c>
      <c r="D86" s="216" t="s">
        <v>684</v>
      </c>
      <c r="E86" s="216">
        <v>129</v>
      </c>
      <c r="F86" s="229">
        <v>129</v>
      </c>
    </row>
    <row r="87" spans="1:6" ht="47.25" x14ac:dyDescent="0.25">
      <c r="A87" s="229" t="s">
        <v>688</v>
      </c>
      <c r="B87" s="239" t="s">
        <v>676</v>
      </c>
      <c r="C87" s="191" t="s">
        <v>900</v>
      </c>
      <c r="D87" s="216" t="s">
        <v>554</v>
      </c>
      <c r="E87" s="216">
        <v>24</v>
      </c>
      <c r="F87" s="229">
        <v>24</v>
      </c>
    </row>
    <row r="88" spans="1:6" ht="31.5" x14ac:dyDescent="0.25">
      <c r="A88" s="229" t="s">
        <v>689</v>
      </c>
      <c r="B88" s="239" t="s">
        <v>677</v>
      </c>
      <c r="C88" s="191" t="s">
        <v>900</v>
      </c>
      <c r="D88" s="216" t="s">
        <v>554</v>
      </c>
      <c r="E88" s="216">
        <v>16</v>
      </c>
      <c r="F88" s="229">
        <v>16</v>
      </c>
    </row>
    <row r="89" spans="1:6" ht="31.5" x14ac:dyDescent="0.25">
      <c r="A89" s="229" t="s">
        <v>690</v>
      </c>
      <c r="B89" s="239" t="s">
        <v>678</v>
      </c>
      <c r="C89" s="191" t="s">
        <v>900</v>
      </c>
      <c r="D89" s="216" t="s">
        <v>684</v>
      </c>
      <c r="E89" s="216">
        <v>69.5</v>
      </c>
      <c r="F89" s="229">
        <v>69.5</v>
      </c>
    </row>
    <row r="90" spans="1:6" ht="31.5" x14ac:dyDescent="0.25">
      <c r="A90" s="229" t="s">
        <v>691</v>
      </c>
      <c r="B90" s="239" t="s">
        <v>679</v>
      </c>
      <c r="C90" s="233" t="s">
        <v>576</v>
      </c>
      <c r="D90" s="216" t="s">
        <v>554</v>
      </c>
      <c r="E90" s="216">
        <v>90</v>
      </c>
      <c r="F90" s="229">
        <v>90</v>
      </c>
    </row>
    <row r="91" spans="1:6" ht="78.75" x14ac:dyDescent="0.25">
      <c r="A91" s="229" t="s">
        <v>692</v>
      </c>
      <c r="B91" s="239" t="s">
        <v>680</v>
      </c>
      <c r="C91" s="233" t="s">
        <v>576</v>
      </c>
      <c r="D91" s="216" t="s">
        <v>615</v>
      </c>
      <c r="E91" s="216">
        <v>5700</v>
      </c>
      <c r="F91" s="229">
        <v>5879</v>
      </c>
    </row>
    <row r="92" spans="1:6" ht="78.75" x14ac:dyDescent="0.25">
      <c r="A92" s="229" t="s">
        <v>693</v>
      </c>
      <c r="B92" s="239" t="s">
        <v>681</v>
      </c>
      <c r="C92" s="191" t="s">
        <v>900</v>
      </c>
      <c r="D92" s="216" t="s">
        <v>685</v>
      </c>
      <c r="E92" s="216">
        <v>42</v>
      </c>
      <c r="F92" s="229">
        <v>42</v>
      </c>
    </row>
    <row r="93" spans="1:6" ht="27.75" customHeight="1" x14ac:dyDescent="0.25">
      <c r="A93" s="308" t="s">
        <v>884</v>
      </c>
      <c r="B93" s="308"/>
      <c r="C93" s="308"/>
      <c r="D93" s="308"/>
      <c r="E93" s="308"/>
      <c r="F93" s="308"/>
    </row>
    <row r="94" spans="1:6" ht="47.25" x14ac:dyDescent="0.25">
      <c r="A94" s="229" t="s">
        <v>42</v>
      </c>
      <c r="B94" s="246" t="s">
        <v>694</v>
      </c>
      <c r="C94" s="210" t="s">
        <v>900</v>
      </c>
      <c r="D94" s="246" t="s">
        <v>696</v>
      </c>
      <c r="E94" s="247">
        <v>0.05</v>
      </c>
      <c r="F94" s="247">
        <v>0.09</v>
      </c>
    </row>
    <row r="95" spans="1:6" ht="30" customHeight="1" x14ac:dyDescent="0.25">
      <c r="A95" s="229" t="s">
        <v>43</v>
      </c>
      <c r="B95" s="246" t="s">
        <v>695</v>
      </c>
      <c r="C95" s="210" t="s">
        <v>900</v>
      </c>
      <c r="D95" s="246" t="s">
        <v>697</v>
      </c>
      <c r="E95" s="247">
        <v>5.0000000000000001E-3</v>
      </c>
      <c r="F95" s="247">
        <v>5.0000000000000001E-3</v>
      </c>
    </row>
    <row r="96" spans="1:6" ht="44.25" customHeight="1" x14ac:dyDescent="0.25">
      <c r="A96" s="308" t="s">
        <v>883</v>
      </c>
      <c r="B96" s="308"/>
      <c r="C96" s="308"/>
      <c r="D96" s="308"/>
      <c r="E96" s="308"/>
      <c r="F96" s="308"/>
    </row>
    <row r="97" spans="1:6" ht="31.5" x14ac:dyDescent="0.25">
      <c r="A97" s="229" t="s">
        <v>56</v>
      </c>
      <c r="B97" s="225" t="s">
        <v>377</v>
      </c>
      <c r="C97" s="229" t="s">
        <v>652</v>
      </c>
      <c r="D97" s="225" t="s">
        <v>162</v>
      </c>
      <c r="E97" s="216">
        <v>1</v>
      </c>
      <c r="F97" s="216">
        <v>1</v>
      </c>
    </row>
    <row r="98" spans="1:6" ht="47.25" x14ac:dyDescent="0.25">
      <c r="A98" s="229" t="s">
        <v>57</v>
      </c>
      <c r="B98" s="225" t="s">
        <v>698</v>
      </c>
      <c r="C98" s="229" t="s">
        <v>652</v>
      </c>
      <c r="D98" s="225" t="s">
        <v>162</v>
      </c>
      <c r="E98" s="216">
        <v>0</v>
      </c>
      <c r="F98" s="216">
        <v>0</v>
      </c>
    </row>
    <row r="99" spans="1:6" ht="31.5" x14ac:dyDescent="0.25">
      <c r="A99" s="229" t="s">
        <v>58</v>
      </c>
      <c r="B99" s="225" t="s">
        <v>699</v>
      </c>
      <c r="C99" s="229" t="s">
        <v>652</v>
      </c>
      <c r="D99" s="225" t="s">
        <v>162</v>
      </c>
      <c r="E99" s="216">
        <v>1</v>
      </c>
      <c r="F99" s="216">
        <v>1</v>
      </c>
    </row>
    <row r="100" spans="1:6" ht="63" x14ac:dyDescent="0.25">
      <c r="A100" s="229" t="s">
        <v>711</v>
      </c>
      <c r="B100" s="225" t="s">
        <v>700</v>
      </c>
      <c r="C100" s="233" t="s">
        <v>576</v>
      </c>
      <c r="D100" s="216" t="s">
        <v>554</v>
      </c>
      <c r="E100" s="216" t="s">
        <v>706</v>
      </c>
      <c r="F100" s="216">
        <v>66.7</v>
      </c>
    </row>
    <row r="101" spans="1:6" ht="63" x14ac:dyDescent="0.25">
      <c r="A101" s="229" t="s">
        <v>409</v>
      </c>
      <c r="B101" s="225" t="s">
        <v>701</v>
      </c>
      <c r="C101" s="233" t="s">
        <v>576</v>
      </c>
      <c r="D101" s="216" t="s">
        <v>554</v>
      </c>
      <c r="E101" s="216" t="s">
        <v>707</v>
      </c>
      <c r="F101" s="216">
        <v>30.39</v>
      </c>
    </row>
    <row r="102" spans="1:6" ht="63" x14ac:dyDescent="0.25">
      <c r="A102" s="229" t="s">
        <v>712</v>
      </c>
      <c r="B102" s="225" t="s">
        <v>702</v>
      </c>
      <c r="C102" s="233" t="s">
        <v>576</v>
      </c>
      <c r="D102" s="216" t="s">
        <v>554</v>
      </c>
      <c r="E102" s="216" t="s">
        <v>708</v>
      </c>
      <c r="F102" s="216">
        <v>90.56</v>
      </c>
    </row>
    <row r="103" spans="1:6" ht="47.25" x14ac:dyDescent="0.25">
      <c r="A103" s="229" t="s">
        <v>411</v>
      </c>
      <c r="B103" s="248" t="s">
        <v>703</v>
      </c>
      <c r="C103" s="233" t="s">
        <v>576</v>
      </c>
      <c r="D103" s="216" t="s">
        <v>554</v>
      </c>
      <c r="E103" s="216" t="s">
        <v>709</v>
      </c>
      <c r="F103" s="216" t="s">
        <v>710</v>
      </c>
    </row>
    <row r="104" spans="1:6" ht="31.5" x14ac:dyDescent="0.25">
      <c r="A104" s="229" t="s">
        <v>410</v>
      </c>
      <c r="B104" s="224" t="s">
        <v>704</v>
      </c>
      <c r="C104" s="233" t="s">
        <v>576</v>
      </c>
      <c r="D104" s="216" t="s">
        <v>554</v>
      </c>
      <c r="E104" s="216">
        <v>36.96</v>
      </c>
      <c r="F104" s="216">
        <v>36.96</v>
      </c>
    </row>
    <row r="105" spans="1:6" ht="31.5" x14ac:dyDescent="0.25">
      <c r="A105" s="229" t="s">
        <v>713</v>
      </c>
      <c r="B105" s="249" t="s">
        <v>396</v>
      </c>
      <c r="C105" s="229" t="s">
        <v>652</v>
      </c>
      <c r="D105" s="225" t="s">
        <v>664</v>
      </c>
      <c r="E105" s="228">
        <v>16000</v>
      </c>
      <c r="F105" s="228">
        <v>16000</v>
      </c>
    </row>
    <row r="106" spans="1:6" ht="31.5" x14ac:dyDescent="0.25">
      <c r="A106" s="229" t="s">
        <v>714</v>
      </c>
      <c r="B106" s="225" t="s">
        <v>397</v>
      </c>
      <c r="C106" s="229" t="s">
        <v>652</v>
      </c>
      <c r="D106" s="225" t="s">
        <v>664</v>
      </c>
      <c r="E106" s="216">
        <v>0</v>
      </c>
      <c r="F106" s="216">
        <v>0</v>
      </c>
    </row>
    <row r="107" spans="1:6" ht="27.75" customHeight="1" x14ac:dyDescent="0.25">
      <c r="A107" s="308" t="s">
        <v>882</v>
      </c>
      <c r="B107" s="308"/>
      <c r="C107" s="308"/>
      <c r="D107" s="308"/>
      <c r="E107" s="308"/>
      <c r="F107" s="308"/>
    </row>
    <row r="108" spans="1:6" ht="47.25" x14ac:dyDescent="0.25">
      <c r="A108" s="229" t="s">
        <v>60</v>
      </c>
      <c r="B108" s="225" t="s">
        <v>715</v>
      </c>
      <c r="C108" s="233" t="s">
        <v>576</v>
      </c>
      <c r="D108" s="216" t="s">
        <v>554</v>
      </c>
      <c r="E108" s="216">
        <v>110.2</v>
      </c>
      <c r="F108" s="216">
        <v>110.7</v>
      </c>
    </row>
    <row r="109" spans="1:6" ht="15.75" x14ac:dyDescent="0.25">
      <c r="A109" s="229" t="s">
        <v>61</v>
      </c>
      <c r="B109" s="225" t="s">
        <v>716</v>
      </c>
      <c r="C109" s="233" t="s">
        <v>576</v>
      </c>
      <c r="D109" s="216" t="s">
        <v>615</v>
      </c>
      <c r="E109" s="216">
        <v>4900</v>
      </c>
      <c r="F109" s="216">
        <v>4900</v>
      </c>
    </row>
    <row r="110" spans="1:6" ht="47.25" x14ac:dyDescent="0.25">
      <c r="A110" s="229" t="s">
        <v>62</v>
      </c>
      <c r="B110" s="225" t="s">
        <v>717</v>
      </c>
      <c r="C110" s="233" t="s">
        <v>576</v>
      </c>
      <c r="D110" s="216" t="s">
        <v>664</v>
      </c>
      <c r="E110" s="216">
        <v>105.9</v>
      </c>
      <c r="F110" s="216">
        <v>119.4</v>
      </c>
    </row>
    <row r="111" spans="1:6" ht="31.5" x14ac:dyDescent="0.25">
      <c r="A111" s="229" t="s">
        <v>63</v>
      </c>
      <c r="B111" s="225" t="s">
        <v>718</v>
      </c>
      <c r="C111" s="233" t="s">
        <v>576</v>
      </c>
      <c r="D111" s="216" t="s">
        <v>615</v>
      </c>
      <c r="E111" s="216">
        <v>1</v>
      </c>
      <c r="F111" s="216">
        <v>2.4</v>
      </c>
    </row>
    <row r="112" spans="1:6" ht="78.75" x14ac:dyDescent="0.25">
      <c r="A112" s="229" t="s">
        <v>731</v>
      </c>
      <c r="B112" s="225" t="s">
        <v>719</v>
      </c>
      <c r="C112" s="233" t="s">
        <v>576</v>
      </c>
      <c r="D112" s="216" t="s">
        <v>554</v>
      </c>
      <c r="E112" s="216">
        <v>33.29</v>
      </c>
      <c r="F112" s="216">
        <v>37.35</v>
      </c>
    </row>
    <row r="113" spans="1:6" ht="31.5" x14ac:dyDescent="0.25">
      <c r="A113" s="229" t="s">
        <v>732</v>
      </c>
      <c r="B113" s="225" t="s">
        <v>720</v>
      </c>
      <c r="C113" s="233" t="s">
        <v>576</v>
      </c>
      <c r="D113" s="216" t="s">
        <v>615</v>
      </c>
      <c r="E113" s="216">
        <v>525.39</v>
      </c>
      <c r="F113" s="216">
        <v>541.33000000000004</v>
      </c>
    </row>
    <row r="114" spans="1:6" ht="31.5" x14ac:dyDescent="0.25">
      <c r="A114" s="229" t="s">
        <v>733</v>
      </c>
      <c r="B114" s="225" t="s">
        <v>721</v>
      </c>
      <c r="C114" s="233" t="s">
        <v>576</v>
      </c>
      <c r="D114" s="216" t="s">
        <v>615</v>
      </c>
      <c r="E114" s="216">
        <v>2668</v>
      </c>
      <c r="F114" s="216">
        <v>3156</v>
      </c>
    </row>
    <row r="115" spans="1:6" ht="141.75" x14ac:dyDescent="0.25">
      <c r="A115" s="229" t="s">
        <v>734</v>
      </c>
      <c r="B115" s="225" t="s">
        <v>722</v>
      </c>
      <c r="C115" s="233" t="s">
        <v>576</v>
      </c>
      <c r="D115" s="216" t="s">
        <v>615</v>
      </c>
      <c r="E115" s="216">
        <v>1</v>
      </c>
      <c r="F115" s="216">
        <v>1</v>
      </c>
    </row>
    <row r="116" spans="1:6" ht="31.5" x14ac:dyDescent="0.25">
      <c r="A116" s="229" t="s">
        <v>735</v>
      </c>
      <c r="B116" s="225" t="s">
        <v>723</v>
      </c>
      <c r="C116" s="233" t="s">
        <v>576</v>
      </c>
      <c r="D116" s="216" t="s">
        <v>727</v>
      </c>
      <c r="E116" s="216">
        <v>942.2</v>
      </c>
      <c r="F116" s="216">
        <v>945.9</v>
      </c>
    </row>
    <row r="117" spans="1:6" ht="31.5" x14ac:dyDescent="0.25">
      <c r="A117" s="229" t="s">
        <v>736</v>
      </c>
      <c r="B117" s="225" t="s">
        <v>724</v>
      </c>
      <c r="C117" s="233" t="s">
        <v>576</v>
      </c>
      <c r="D117" s="216" t="s">
        <v>728</v>
      </c>
      <c r="E117" s="216">
        <v>38.93</v>
      </c>
      <c r="F117" s="216">
        <v>38.93</v>
      </c>
    </row>
    <row r="118" spans="1:6" ht="31.5" x14ac:dyDescent="0.25">
      <c r="A118" s="229" t="s">
        <v>737</v>
      </c>
      <c r="B118" s="225" t="s">
        <v>725</v>
      </c>
      <c r="C118" s="233" t="s">
        <v>576</v>
      </c>
      <c r="D118" s="216" t="s">
        <v>729</v>
      </c>
      <c r="E118" s="216">
        <v>9.8800000000000008</v>
      </c>
      <c r="F118" s="216">
        <v>10.36</v>
      </c>
    </row>
    <row r="119" spans="1:6" ht="47.25" x14ac:dyDescent="0.25">
      <c r="A119" s="229" t="s">
        <v>738</v>
      </c>
      <c r="B119" s="225" t="s">
        <v>726</v>
      </c>
      <c r="C119" s="233" t="s">
        <v>576</v>
      </c>
      <c r="D119" s="216" t="s">
        <v>554</v>
      </c>
      <c r="E119" s="216" t="s">
        <v>730</v>
      </c>
      <c r="F119" s="216">
        <v>1.4</v>
      </c>
    </row>
    <row r="120" spans="1:6" ht="27.75" customHeight="1" x14ac:dyDescent="0.25">
      <c r="A120" s="308" t="s">
        <v>881</v>
      </c>
      <c r="B120" s="308"/>
      <c r="C120" s="308"/>
      <c r="D120" s="308"/>
      <c r="E120" s="308"/>
      <c r="F120" s="308"/>
    </row>
    <row r="121" spans="1:6" ht="63" x14ac:dyDescent="0.25">
      <c r="A121" s="229" t="s">
        <v>67</v>
      </c>
      <c r="B121" s="239" t="s">
        <v>739</v>
      </c>
      <c r="C121" s="233" t="s">
        <v>576</v>
      </c>
      <c r="D121" s="216" t="s">
        <v>554</v>
      </c>
      <c r="E121" s="216">
        <v>100</v>
      </c>
      <c r="F121" s="229">
        <v>92</v>
      </c>
    </row>
    <row r="122" spans="1:6" ht="47.25" x14ac:dyDescent="0.25">
      <c r="A122" s="229" t="s">
        <v>749</v>
      </c>
      <c r="B122" s="239" t="s">
        <v>740</v>
      </c>
      <c r="C122" s="233" t="s">
        <v>576</v>
      </c>
      <c r="D122" s="216" t="s">
        <v>554</v>
      </c>
      <c r="E122" s="216">
        <v>100</v>
      </c>
      <c r="F122" s="229">
        <v>93.9</v>
      </c>
    </row>
    <row r="123" spans="1:6" ht="63" x14ac:dyDescent="0.25">
      <c r="A123" s="229" t="s">
        <v>68</v>
      </c>
      <c r="B123" s="239" t="s">
        <v>741</v>
      </c>
      <c r="C123" s="233" t="s">
        <v>576</v>
      </c>
      <c r="D123" s="216" t="s">
        <v>554</v>
      </c>
      <c r="E123" s="216">
        <v>100</v>
      </c>
      <c r="F123" s="229">
        <v>99.94</v>
      </c>
    </row>
    <row r="124" spans="1:6" ht="47.25" x14ac:dyDescent="0.25">
      <c r="A124" s="229" t="s">
        <v>66</v>
      </c>
      <c r="B124" s="239" t="s">
        <v>742</v>
      </c>
      <c r="C124" s="233" t="s">
        <v>576</v>
      </c>
      <c r="D124" s="216" t="s">
        <v>554</v>
      </c>
      <c r="E124" s="216">
        <v>100</v>
      </c>
      <c r="F124" s="229">
        <v>97.27</v>
      </c>
    </row>
    <row r="125" spans="1:6" ht="31.5" x14ac:dyDescent="0.25">
      <c r="A125" s="229" t="s">
        <v>472</v>
      </c>
      <c r="B125" s="239" t="s">
        <v>743</v>
      </c>
      <c r="C125" s="233" t="s">
        <v>576</v>
      </c>
      <c r="D125" s="216" t="s">
        <v>554</v>
      </c>
      <c r="E125" s="216">
        <v>100</v>
      </c>
      <c r="F125" s="229">
        <v>43.85</v>
      </c>
    </row>
    <row r="126" spans="1:6" ht="15.75" x14ac:dyDescent="0.25">
      <c r="A126" s="229" t="s">
        <v>750</v>
      </c>
      <c r="B126" s="239" t="s">
        <v>744</v>
      </c>
      <c r="C126" s="233" t="s">
        <v>576</v>
      </c>
      <c r="D126" s="216" t="s">
        <v>554</v>
      </c>
      <c r="E126" s="216">
        <v>100</v>
      </c>
      <c r="F126" s="229">
        <v>92.36</v>
      </c>
    </row>
    <row r="127" spans="1:6" ht="47.25" x14ac:dyDescent="0.25">
      <c r="A127" s="229" t="s">
        <v>751</v>
      </c>
      <c r="B127" s="248" t="s">
        <v>745</v>
      </c>
      <c r="C127" s="214" t="s">
        <v>576</v>
      </c>
      <c r="D127" s="216" t="s">
        <v>554</v>
      </c>
      <c r="E127" s="216">
        <v>90</v>
      </c>
      <c r="F127" s="229">
        <v>350</v>
      </c>
    </row>
    <row r="128" spans="1:6" ht="15.75" x14ac:dyDescent="0.25">
      <c r="A128" s="229" t="s">
        <v>752</v>
      </c>
      <c r="B128" s="246" t="s">
        <v>746</v>
      </c>
      <c r="C128" s="229" t="s">
        <v>576</v>
      </c>
      <c r="D128" s="244" t="s">
        <v>554</v>
      </c>
      <c r="E128" s="216">
        <v>100</v>
      </c>
      <c r="F128" s="229">
        <v>100.69</v>
      </c>
    </row>
    <row r="129" spans="1:6" ht="57.75" customHeight="1" x14ac:dyDescent="0.25">
      <c r="A129" s="229" t="s">
        <v>753</v>
      </c>
      <c r="B129" s="250" t="s">
        <v>931</v>
      </c>
      <c r="C129" s="229" t="s">
        <v>576</v>
      </c>
      <c r="D129" s="244" t="s">
        <v>554</v>
      </c>
      <c r="E129" s="216">
        <v>100</v>
      </c>
      <c r="F129" s="229">
        <v>81</v>
      </c>
    </row>
    <row r="130" spans="1:6" ht="63" x14ac:dyDescent="0.25">
      <c r="A130" s="229" t="s">
        <v>754</v>
      </c>
      <c r="B130" s="251" t="s">
        <v>747</v>
      </c>
      <c r="C130" s="215" t="s">
        <v>576</v>
      </c>
      <c r="D130" s="216" t="s">
        <v>554</v>
      </c>
      <c r="E130" s="216" t="s">
        <v>635</v>
      </c>
      <c r="F130" s="229">
        <v>7.1</v>
      </c>
    </row>
    <row r="131" spans="1:6" ht="94.5" x14ac:dyDescent="0.25">
      <c r="A131" s="229" t="s">
        <v>755</v>
      </c>
      <c r="B131" s="239" t="s">
        <v>748</v>
      </c>
      <c r="C131" s="229" t="s">
        <v>900</v>
      </c>
      <c r="D131" s="216" t="s">
        <v>554</v>
      </c>
      <c r="E131" s="216" t="s">
        <v>686</v>
      </c>
      <c r="F131" s="229">
        <v>0.03</v>
      </c>
    </row>
    <row r="132" spans="1:6" ht="39.75" customHeight="1" x14ac:dyDescent="0.25">
      <c r="A132" s="308" t="s">
        <v>880</v>
      </c>
      <c r="B132" s="308"/>
      <c r="C132" s="308"/>
      <c r="D132" s="308"/>
      <c r="E132" s="308"/>
      <c r="F132" s="308"/>
    </row>
    <row r="133" spans="1:6" ht="31.5" x14ac:dyDescent="0.25">
      <c r="A133" s="229" t="s">
        <v>104</v>
      </c>
      <c r="B133" s="225" t="s">
        <v>756</v>
      </c>
      <c r="C133" s="233" t="s">
        <v>576</v>
      </c>
      <c r="D133" s="216" t="s">
        <v>554</v>
      </c>
      <c r="E133" s="216" t="s">
        <v>767</v>
      </c>
      <c r="F133" s="216">
        <v>110</v>
      </c>
    </row>
    <row r="134" spans="1:6" ht="47.25" x14ac:dyDescent="0.25">
      <c r="A134" s="229" t="s">
        <v>105</v>
      </c>
      <c r="B134" s="225" t="s">
        <v>757</v>
      </c>
      <c r="C134" s="233" t="s">
        <v>576</v>
      </c>
      <c r="D134" s="216" t="s">
        <v>554</v>
      </c>
      <c r="E134" s="216" t="s">
        <v>632</v>
      </c>
      <c r="F134" s="216" t="s">
        <v>632</v>
      </c>
    </row>
    <row r="135" spans="1:6" ht="47.25" x14ac:dyDescent="0.25">
      <c r="A135" s="229" t="s">
        <v>106</v>
      </c>
      <c r="B135" s="225" t="s">
        <v>758</v>
      </c>
      <c r="C135" s="229" t="s">
        <v>900</v>
      </c>
      <c r="D135" s="216" t="s">
        <v>630</v>
      </c>
      <c r="E135" s="216" t="s">
        <v>768</v>
      </c>
      <c r="F135" s="216">
        <v>92928</v>
      </c>
    </row>
    <row r="136" spans="1:6" ht="47.25" x14ac:dyDescent="0.25">
      <c r="A136" s="229" t="s">
        <v>107</v>
      </c>
      <c r="B136" s="225" t="s">
        <v>759</v>
      </c>
      <c r="C136" s="229" t="s">
        <v>900</v>
      </c>
      <c r="D136" s="216" t="s">
        <v>630</v>
      </c>
      <c r="E136" s="216" t="s">
        <v>769</v>
      </c>
      <c r="F136" s="216">
        <v>30976</v>
      </c>
    </row>
    <row r="137" spans="1:6" ht="47.25" x14ac:dyDescent="0.25">
      <c r="A137" s="229" t="s">
        <v>108</v>
      </c>
      <c r="B137" s="225" t="s">
        <v>760</v>
      </c>
      <c r="C137" s="229" t="s">
        <v>900</v>
      </c>
      <c r="D137" s="216" t="s">
        <v>630</v>
      </c>
      <c r="E137" s="216" t="s">
        <v>770</v>
      </c>
      <c r="F137" s="216">
        <v>19798</v>
      </c>
    </row>
    <row r="138" spans="1:6" ht="63" x14ac:dyDescent="0.25">
      <c r="A138" s="229" t="s">
        <v>143</v>
      </c>
      <c r="B138" s="225" t="s">
        <v>761</v>
      </c>
      <c r="C138" s="229" t="s">
        <v>900</v>
      </c>
      <c r="D138" s="216" t="s">
        <v>630</v>
      </c>
      <c r="E138" s="216" t="s">
        <v>771</v>
      </c>
      <c r="F138" s="216">
        <v>42154</v>
      </c>
    </row>
    <row r="139" spans="1:6" ht="63" x14ac:dyDescent="0.25">
      <c r="A139" s="229" t="s">
        <v>774</v>
      </c>
      <c r="B139" s="225" t="s">
        <v>762</v>
      </c>
      <c r="C139" s="229" t="s">
        <v>900</v>
      </c>
      <c r="D139" s="216" t="s">
        <v>630</v>
      </c>
      <c r="E139" s="216" t="s">
        <v>632</v>
      </c>
      <c r="F139" s="216" t="s">
        <v>632</v>
      </c>
    </row>
    <row r="140" spans="1:6" ht="47.25" x14ac:dyDescent="0.25">
      <c r="A140" s="229" t="s">
        <v>775</v>
      </c>
      <c r="B140" s="225" t="s">
        <v>763</v>
      </c>
      <c r="C140" s="229" t="s">
        <v>900</v>
      </c>
      <c r="D140" s="216" t="s">
        <v>665</v>
      </c>
      <c r="E140" s="216" t="s">
        <v>772</v>
      </c>
      <c r="F140" s="216">
        <v>13</v>
      </c>
    </row>
    <row r="141" spans="1:6" ht="31.5" x14ac:dyDescent="0.25">
      <c r="A141" s="229" t="s">
        <v>776</v>
      </c>
      <c r="B141" s="225" t="s">
        <v>764</v>
      </c>
      <c r="C141" s="233" t="s">
        <v>576</v>
      </c>
      <c r="D141" s="216" t="s">
        <v>554</v>
      </c>
      <c r="E141" s="216" t="s">
        <v>687</v>
      </c>
      <c r="F141" s="216">
        <v>61.4</v>
      </c>
    </row>
    <row r="142" spans="1:6" ht="110.25" x14ac:dyDescent="0.25">
      <c r="A142" s="199" t="s">
        <v>777</v>
      </c>
      <c r="B142" s="225" t="s">
        <v>765</v>
      </c>
      <c r="C142" s="233" t="s">
        <v>576</v>
      </c>
      <c r="D142" s="216" t="s">
        <v>766</v>
      </c>
      <c r="E142" s="216" t="s">
        <v>773</v>
      </c>
      <c r="F142" s="216">
        <v>5.1694999999999998E-2</v>
      </c>
    </row>
    <row r="143" spans="1:6" ht="27.75" customHeight="1" x14ac:dyDescent="0.25">
      <c r="A143" s="308" t="s">
        <v>879</v>
      </c>
      <c r="B143" s="308"/>
      <c r="C143" s="308"/>
      <c r="D143" s="308"/>
      <c r="E143" s="308"/>
      <c r="F143" s="308"/>
    </row>
    <row r="144" spans="1:6" ht="141.75" x14ac:dyDescent="0.25">
      <c r="A144" s="229" t="s">
        <v>114</v>
      </c>
      <c r="B144" s="225" t="s">
        <v>778</v>
      </c>
      <c r="C144" s="191" t="s">
        <v>900</v>
      </c>
      <c r="D144" s="216" t="s">
        <v>554</v>
      </c>
      <c r="E144" s="216" t="s">
        <v>781</v>
      </c>
      <c r="F144" s="229">
        <v>99.97</v>
      </c>
    </row>
    <row r="145" spans="1:6" ht="31.5" x14ac:dyDescent="0.25">
      <c r="A145" s="229" t="s">
        <v>115</v>
      </c>
      <c r="B145" s="225" t="s">
        <v>779</v>
      </c>
      <c r="C145" s="192" t="s">
        <v>900</v>
      </c>
      <c r="D145" s="216" t="s">
        <v>554</v>
      </c>
      <c r="E145" s="216" t="s">
        <v>782</v>
      </c>
      <c r="F145" s="229">
        <v>95.4</v>
      </c>
    </row>
    <row r="146" spans="1:6" ht="31.5" x14ac:dyDescent="0.25">
      <c r="A146" s="229" t="s">
        <v>784</v>
      </c>
      <c r="B146" s="225" t="s">
        <v>780</v>
      </c>
      <c r="C146" s="192" t="s">
        <v>900</v>
      </c>
      <c r="D146" s="216" t="s">
        <v>684</v>
      </c>
      <c r="E146" s="216" t="s">
        <v>783</v>
      </c>
      <c r="F146" s="229">
        <v>5.42</v>
      </c>
    </row>
    <row r="147" spans="1:6" ht="40.5" customHeight="1" x14ac:dyDescent="0.25">
      <c r="A147" s="308" t="s">
        <v>878</v>
      </c>
      <c r="B147" s="309"/>
      <c r="C147" s="309"/>
      <c r="D147" s="309"/>
      <c r="E147" s="309"/>
      <c r="F147" s="309"/>
    </row>
    <row r="148" spans="1:6" ht="47.25" x14ac:dyDescent="0.25">
      <c r="A148" s="229" t="s">
        <v>119</v>
      </c>
      <c r="B148" s="225" t="s">
        <v>785</v>
      </c>
      <c r="C148" s="233" t="s">
        <v>576</v>
      </c>
      <c r="D148" s="216" t="s">
        <v>615</v>
      </c>
      <c r="E148" s="216" t="s">
        <v>798</v>
      </c>
      <c r="F148" s="216" t="s">
        <v>798</v>
      </c>
    </row>
    <row r="149" spans="1:6" ht="94.5" x14ac:dyDescent="0.25">
      <c r="A149" s="229" t="s">
        <v>120</v>
      </c>
      <c r="B149" s="225" t="s">
        <v>786</v>
      </c>
      <c r="C149" s="233" t="s">
        <v>576</v>
      </c>
      <c r="D149" s="216" t="s">
        <v>554</v>
      </c>
      <c r="E149" s="216" t="s">
        <v>705</v>
      </c>
      <c r="F149" s="216">
        <v>4.2</v>
      </c>
    </row>
    <row r="150" spans="1:6" ht="63" x14ac:dyDescent="0.25">
      <c r="A150" s="229" t="s">
        <v>805</v>
      </c>
      <c r="B150" s="239" t="s">
        <v>787</v>
      </c>
      <c r="C150" s="233" t="s">
        <v>576</v>
      </c>
      <c r="D150" s="216" t="s">
        <v>554</v>
      </c>
      <c r="E150" s="216" t="s">
        <v>799</v>
      </c>
      <c r="F150" s="216" t="s">
        <v>651</v>
      </c>
    </row>
    <row r="151" spans="1:6" ht="63" x14ac:dyDescent="0.25">
      <c r="A151" s="229" t="s">
        <v>806</v>
      </c>
      <c r="B151" s="239" t="s">
        <v>788</v>
      </c>
      <c r="C151" s="233" t="s">
        <v>576</v>
      </c>
      <c r="D151" s="216" t="s">
        <v>554</v>
      </c>
      <c r="E151" s="216" t="s">
        <v>651</v>
      </c>
      <c r="F151" s="216" t="s">
        <v>651</v>
      </c>
    </row>
    <row r="152" spans="1:6" ht="63" x14ac:dyDescent="0.25">
      <c r="A152" s="229" t="s">
        <v>807</v>
      </c>
      <c r="B152" s="225" t="s">
        <v>789</v>
      </c>
      <c r="C152" s="233" t="s">
        <v>576</v>
      </c>
      <c r="D152" s="216" t="s">
        <v>554</v>
      </c>
      <c r="E152" s="216" t="s">
        <v>800</v>
      </c>
      <c r="F152" s="216" t="s">
        <v>801</v>
      </c>
    </row>
    <row r="153" spans="1:6" ht="63" x14ac:dyDescent="0.25">
      <c r="A153" s="229" t="s">
        <v>808</v>
      </c>
      <c r="B153" s="225" t="s">
        <v>790</v>
      </c>
      <c r="C153" s="233" t="s">
        <v>576</v>
      </c>
      <c r="D153" s="216" t="s">
        <v>554</v>
      </c>
      <c r="E153" s="216" t="s">
        <v>651</v>
      </c>
      <c r="F153" s="216" t="s">
        <v>651</v>
      </c>
    </row>
    <row r="154" spans="1:6" ht="47.25" x14ac:dyDescent="0.25">
      <c r="A154" s="229" t="s">
        <v>809</v>
      </c>
      <c r="B154" s="239" t="s">
        <v>791</v>
      </c>
      <c r="C154" s="233" t="s">
        <v>576</v>
      </c>
      <c r="D154" s="216" t="s">
        <v>554</v>
      </c>
      <c r="E154" s="216" t="s">
        <v>802</v>
      </c>
      <c r="F154" s="216">
        <v>98.81</v>
      </c>
    </row>
    <row r="155" spans="1:6" ht="78.75" x14ac:dyDescent="0.25">
      <c r="A155" s="229" t="s">
        <v>810</v>
      </c>
      <c r="B155" s="225" t="s">
        <v>792</v>
      </c>
      <c r="C155" s="233" t="s">
        <v>576</v>
      </c>
      <c r="D155" s="216" t="s">
        <v>554</v>
      </c>
      <c r="E155" s="216" t="s">
        <v>803</v>
      </c>
      <c r="F155" s="216" t="s">
        <v>651</v>
      </c>
    </row>
    <row r="156" spans="1:6" ht="141.75" x14ac:dyDescent="0.25">
      <c r="A156" s="229" t="s">
        <v>811</v>
      </c>
      <c r="B156" s="225" t="s">
        <v>793</v>
      </c>
      <c r="C156" s="233" t="s">
        <v>576</v>
      </c>
      <c r="D156" s="216" t="s">
        <v>554</v>
      </c>
      <c r="E156" s="216" t="s">
        <v>651</v>
      </c>
      <c r="F156" s="216" t="s">
        <v>651</v>
      </c>
    </row>
    <row r="157" spans="1:6" ht="63" x14ac:dyDescent="0.25">
      <c r="A157" s="199" t="s">
        <v>812</v>
      </c>
      <c r="B157" s="225" t="s">
        <v>794</v>
      </c>
      <c r="C157" s="233" t="s">
        <v>576</v>
      </c>
      <c r="D157" s="216" t="s">
        <v>554</v>
      </c>
      <c r="E157" s="216" t="s">
        <v>651</v>
      </c>
      <c r="F157" s="216" t="s">
        <v>651</v>
      </c>
    </row>
    <row r="158" spans="1:6" ht="78.75" x14ac:dyDescent="0.25">
      <c r="A158" s="199" t="s">
        <v>813</v>
      </c>
      <c r="B158" s="225" t="s">
        <v>795</v>
      </c>
      <c r="C158" s="233" t="s">
        <v>576</v>
      </c>
      <c r="D158" s="216" t="s">
        <v>554</v>
      </c>
      <c r="E158" s="216" t="s">
        <v>651</v>
      </c>
      <c r="F158" s="216" t="s">
        <v>651</v>
      </c>
    </row>
    <row r="159" spans="1:6" ht="63" x14ac:dyDescent="0.25">
      <c r="A159" s="199" t="s">
        <v>814</v>
      </c>
      <c r="B159" s="225" t="s">
        <v>796</v>
      </c>
      <c r="C159" s="233" t="s">
        <v>576</v>
      </c>
      <c r="D159" s="216" t="s">
        <v>554</v>
      </c>
      <c r="E159" s="216" t="s">
        <v>651</v>
      </c>
      <c r="F159" s="216" t="s">
        <v>651</v>
      </c>
    </row>
    <row r="160" spans="1:6" ht="63" x14ac:dyDescent="0.25">
      <c r="A160" s="199" t="s">
        <v>815</v>
      </c>
      <c r="B160" s="225" t="s">
        <v>797</v>
      </c>
      <c r="C160" s="233" t="s">
        <v>576</v>
      </c>
      <c r="D160" s="216" t="s">
        <v>554</v>
      </c>
      <c r="E160" s="216" t="s">
        <v>804</v>
      </c>
      <c r="F160" s="216">
        <v>1.3380000000000001</v>
      </c>
    </row>
    <row r="161" spans="1:6" ht="27.75" customHeight="1" x14ac:dyDescent="0.25">
      <c r="A161" s="310" t="s">
        <v>877</v>
      </c>
      <c r="B161" s="311"/>
      <c r="C161" s="311"/>
      <c r="D161" s="311"/>
      <c r="E161" s="311"/>
      <c r="F161" s="312"/>
    </row>
    <row r="162" spans="1:6" ht="47.25" x14ac:dyDescent="0.25">
      <c r="A162" s="229" t="s">
        <v>124</v>
      </c>
      <c r="B162" s="225" t="s">
        <v>816</v>
      </c>
      <c r="C162" s="191" t="s">
        <v>900</v>
      </c>
      <c r="D162" s="216" t="s">
        <v>554</v>
      </c>
      <c r="E162" s="216" t="s">
        <v>651</v>
      </c>
      <c r="F162" s="229">
        <v>100</v>
      </c>
    </row>
    <row r="163" spans="1:6" ht="27.75" customHeight="1" x14ac:dyDescent="0.25">
      <c r="A163" s="308" t="s">
        <v>876</v>
      </c>
      <c r="B163" s="308"/>
      <c r="C163" s="308"/>
      <c r="D163" s="308"/>
      <c r="E163" s="308"/>
      <c r="F163" s="308"/>
    </row>
    <row r="164" spans="1:6" ht="31.5" x14ac:dyDescent="0.25">
      <c r="A164" s="229" t="s">
        <v>128</v>
      </c>
      <c r="B164" s="225" t="s">
        <v>817</v>
      </c>
      <c r="C164" s="233" t="s">
        <v>576</v>
      </c>
      <c r="D164" s="216" t="s">
        <v>615</v>
      </c>
      <c r="E164" s="216" t="s">
        <v>836</v>
      </c>
      <c r="F164" s="216">
        <v>4</v>
      </c>
    </row>
    <row r="165" spans="1:6" ht="31.5" x14ac:dyDescent="0.25">
      <c r="A165" s="229" t="s">
        <v>129</v>
      </c>
      <c r="B165" s="225" t="s">
        <v>818</v>
      </c>
      <c r="C165" s="233" t="s">
        <v>576</v>
      </c>
      <c r="D165" s="216" t="s">
        <v>615</v>
      </c>
      <c r="E165" s="216" t="s">
        <v>633</v>
      </c>
      <c r="F165" s="216">
        <v>9</v>
      </c>
    </row>
    <row r="166" spans="1:6" ht="63" x14ac:dyDescent="0.25">
      <c r="A166" s="229" t="s">
        <v>843</v>
      </c>
      <c r="B166" s="225" t="s">
        <v>819</v>
      </c>
      <c r="C166" s="233" t="s">
        <v>576</v>
      </c>
      <c r="D166" s="216" t="s">
        <v>615</v>
      </c>
      <c r="E166" s="216" t="s">
        <v>632</v>
      </c>
      <c r="F166" s="216">
        <v>0</v>
      </c>
    </row>
    <row r="167" spans="1:6" ht="47.25" x14ac:dyDescent="0.25">
      <c r="A167" s="229" t="s">
        <v>844</v>
      </c>
      <c r="B167" s="225" t="s">
        <v>820</v>
      </c>
      <c r="C167" s="229" t="s">
        <v>652</v>
      </c>
      <c r="D167" s="216" t="s">
        <v>162</v>
      </c>
      <c r="E167" s="216" t="s">
        <v>798</v>
      </c>
      <c r="F167" s="216">
        <v>7</v>
      </c>
    </row>
    <row r="168" spans="1:6" ht="47.25" x14ac:dyDescent="0.25">
      <c r="A168" s="229" t="s">
        <v>845</v>
      </c>
      <c r="B168" s="225" t="s">
        <v>821</v>
      </c>
      <c r="C168" s="233" t="s">
        <v>576</v>
      </c>
      <c r="D168" s="216" t="s">
        <v>554</v>
      </c>
      <c r="E168" s="216" t="s">
        <v>837</v>
      </c>
      <c r="F168" s="216">
        <v>79.739999999999995</v>
      </c>
    </row>
    <row r="169" spans="1:6" ht="47.25" x14ac:dyDescent="0.25">
      <c r="A169" s="229" t="s">
        <v>847</v>
      </c>
      <c r="B169" s="225" t="s">
        <v>822</v>
      </c>
      <c r="C169" s="233" t="s">
        <v>576</v>
      </c>
      <c r="D169" s="216" t="s">
        <v>554</v>
      </c>
      <c r="E169" s="216" t="s">
        <v>838</v>
      </c>
      <c r="F169" s="216">
        <v>83.91</v>
      </c>
    </row>
    <row r="170" spans="1:6" ht="47.25" x14ac:dyDescent="0.25">
      <c r="A170" s="229" t="s">
        <v>846</v>
      </c>
      <c r="B170" s="225" t="s">
        <v>823</v>
      </c>
      <c r="C170" s="233" t="s">
        <v>576</v>
      </c>
      <c r="D170" s="216" t="s">
        <v>554</v>
      </c>
      <c r="E170" s="216" t="s">
        <v>651</v>
      </c>
      <c r="F170" s="216">
        <v>100</v>
      </c>
    </row>
    <row r="171" spans="1:6" ht="31.5" x14ac:dyDescent="0.25">
      <c r="A171" s="229" t="s">
        <v>848</v>
      </c>
      <c r="B171" s="225" t="s">
        <v>824</v>
      </c>
      <c r="C171" s="233" t="s">
        <v>576</v>
      </c>
      <c r="D171" s="216" t="s">
        <v>615</v>
      </c>
      <c r="E171" s="216" t="s">
        <v>798</v>
      </c>
      <c r="F171" s="216">
        <v>7</v>
      </c>
    </row>
    <row r="172" spans="1:6" ht="63" x14ac:dyDescent="0.25">
      <c r="A172" s="229" t="s">
        <v>849</v>
      </c>
      <c r="B172" s="225" t="s">
        <v>825</v>
      </c>
      <c r="C172" s="233" t="s">
        <v>576</v>
      </c>
      <c r="D172" s="216" t="s">
        <v>835</v>
      </c>
      <c r="E172" s="217">
        <v>28533.85</v>
      </c>
      <c r="F172" s="216">
        <v>28533.85</v>
      </c>
    </row>
    <row r="173" spans="1:6" ht="31.5" x14ac:dyDescent="0.25">
      <c r="A173" s="199" t="s">
        <v>850</v>
      </c>
      <c r="B173" s="225" t="s">
        <v>826</v>
      </c>
      <c r="C173" s="233" t="s">
        <v>576</v>
      </c>
      <c r="D173" s="216" t="s">
        <v>615</v>
      </c>
      <c r="E173" s="216" t="s">
        <v>839</v>
      </c>
      <c r="F173" s="216">
        <v>18</v>
      </c>
    </row>
    <row r="174" spans="1:6" ht="15.75" x14ac:dyDescent="0.25">
      <c r="A174" s="199" t="s">
        <v>851</v>
      </c>
      <c r="B174" s="225" t="s">
        <v>827</v>
      </c>
      <c r="C174" s="229" t="s">
        <v>652</v>
      </c>
      <c r="D174" s="216" t="s">
        <v>615</v>
      </c>
      <c r="E174" s="216" t="s">
        <v>632</v>
      </c>
      <c r="F174" s="216">
        <v>0</v>
      </c>
    </row>
    <row r="175" spans="1:6" ht="31.5" x14ac:dyDescent="0.25">
      <c r="A175" s="199" t="s">
        <v>852</v>
      </c>
      <c r="B175" s="225" t="s">
        <v>828</v>
      </c>
      <c r="C175" s="229" t="s">
        <v>652</v>
      </c>
      <c r="D175" s="216" t="s">
        <v>615</v>
      </c>
      <c r="E175" s="216">
        <v>7</v>
      </c>
      <c r="F175" s="216">
        <v>7</v>
      </c>
    </row>
    <row r="176" spans="1:6" ht="47.25" x14ac:dyDescent="0.25">
      <c r="A176" s="199" t="s">
        <v>853</v>
      </c>
      <c r="B176" s="225" t="s">
        <v>829</v>
      </c>
      <c r="C176" s="229" t="s">
        <v>652</v>
      </c>
      <c r="D176" s="216" t="s">
        <v>615</v>
      </c>
      <c r="E176" s="216" t="s">
        <v>632</v>
      </c>
      <c r="F176" s="216">
        <v>0</v>
      </c>
    </row>
    <row r="177" spans="1:6" ht="31.5" x14ac:dyDescent="0.25">
      <c r="A177" s="199" t="s">
        <v>854</v>
      </c>
      <c r="B177" s="225" t="s">
        <v>830</v>
      </c>
      <c r="C177" s="229" t="s">
        <v>652</v>
      </c>
      <c r="D177" s="216" t="s">
        <v>615</v>
      </c>
      <c r="E177" s="218">
        <v>5533785</v>
      </c>
      <c r="F177" s="218">
        <v>5533785</v>
      </c>
    </row>
    <row r="178" spans="1:6" ht="15.75" x14ac:dyDescent="0.25">
      <c r="A178" s="199" t="s">
        <v>855</v>
      </c>
      <c r="B178" s="225" t="s">
        <v>831</v>
      </c>
      <c r="C178" s="233" t="s">
        <v>576</v>
      </c>
      <c r="D178" s="216" t="s">
        <v>615</v>
      </c>
      <c r="E178" s="216" t="s">
        <v>840</v>
      </c>
      <c r="F178" s="216">
        <v>15</v>
      </c>
    </row>
    <row r="179" spans="1:6" ht="31.5" x14ac:dyDescent="0.25">
      <c r="A179" s="199" t="s">
        <v>856</v>
      </c>
      <c r="B179" s="225" t="s">
        <v>832</v>
      </c>
      <c r="C179" s="233" t="s">
        <v>576</v>
      </c>
      <c r="D179" s="216" t="s">
        <v>615</v>
      </c>
      <c r="E179" s="216" t="s">
        <v>841</v>
      </c>
      <c r="F179" s="216">
        <v>3921</v>
      </c>
    </row>
    <row r="180" spans="1:6" ht="31.5" x14ac:dyDescent="0.25">
      <c r="A180" s="199" t="s">
        <v>857</v>
      </c>
      <c r="B180" s="225" t="s">
        <v>833</v>
      </c>
      <c r="C180" s="233" t="s">
        <v>576</v>
      </c>
      <c r="D180" s="216" t="s">
        <v>615</v>
      </c>
      <c r="E180" s="216" t="s">
        <v>634</v>
      </c>
      <c r="F180" s="216">
        <v>47</v>
      </c>
    </row>
    <row r="181" spans="1:6" ht="15.75" x14ac:dyDescent="0.25">
      <c r="A181" s="199" t="s">
        <v>858</v>
      </c>
      <c r="B181" s="225" t="s">
        <v>257</v>
      </c>
      <c r="C181" s="229" t="s">
        <v>652</v>
      </c>
      <c r="D181" s="216" t="s">
        <v>162</v>
      </c>
      <c r="E181" s="216" t="s">
        <v>705</v>
      </c>
      <c r="F181" s="216">
        <v>1</v>
      </c>
    </row>
    <row r="182" spans="1:6" ht="47.25" x14ac:dyDescent="0.25">
      <c r="A182" s="199" t="s">
        <v>859</v>
      </c>
      <c r="B182" s="225" t="s">
        <v>264</v>
      </c>
      <c r="C182" s="229" t="s">
        <v>652</v>
      </c>
      <c r="D182" s="216" t="s">
        <v>162</v>
      </c>
      <c r="E182" s="216" t="s">
        <v>636</v>
      </c>
      <c r="F182" s="216">
        <v>2</v>
      </c>
    </row>
    <row r="183" spans="1:6" ht="31.5" x14ac:dyDescent="0.25">
      <c r="A183" s="199" t="s">
        <v>860</v>
      </c>
      <c r="B183" s="225" t="s">
        <v>834</v>
      </c>
      <c r="C183" s="229" t="s">
        <v>652</v>
      </c>
      <c r="D183" s="216" t="s">
        <v>162</v>
      </c>
      <c r="E183" s="216" t="s">
        <v>842</v>
      </c>
      <c r="F183" s="216">
        <v>94</v>
      </c>
    </row>
    <row r="184" spans="1:6" ht="27.75" customHeight="1" x14ac:dyDescent="0.25">
      <c r="A184" s="308" t="s">
        <v>874</v>
      </c>
      <c r="B184" s="308"/>
      <c r="C184" s="308"/>
      <c r="D184" s="308"/>
      <c r="E184" s="308"/>
      <c r="F184" s="308"/>
    </row>
    <row r="185" spans="1:6" ht="27.75" customHeight="1" x14ac:dyDescent="0.25">
      <c r="A185" s="325" t="s">
        <v>861</v>
      </c>
      <c r="B185" s="326"/>
      <c r="C185" s="326"/>
      <c r="D185" s="326"/>
      <c r="E185" s="326"/>
      <c r="F185" s="327"/>
    </row>
    <row r="186" spans="1:6" ht="27.75" customHeight="1" x14ac:dyDescent="0.25">
      <c r="A186" s="308" t="s">
        <v>875</v>
      </c>
      <c r="B186" s="308"/>
      <c r="C186" s="308"/>
      <c r="D186" s="308"/>
      <c r="E186" s="308"/>
      <c r="F186" s="308"/>
    </row>
    <row r="187" spans="1:6" ht="47.25" x14ac:dyDescent="0.25">
      <c r="A187" s="229" t="s">
        <v>136</v>
      </c>
      <c r="B187" s="252" t="s">
        <v>862</v>
      </c>
      <c r="C187" s="229" t="s">
        <v>900</v>
      </c>
      <c r="D187" s="253" t="s">
        <v>868</v>
      </c>
      <c r="E187" s="253" t="s">
        <v>632</v>
      </c>
      <c r="F187" s="253" t="s">
        <v>632</v>
      </c>
    </row>
    <row r="188" spans="1:6" ht="31.5" x14ac:dyDescent="0.25">
      <c r="A188" s="229" t="s">
        <v>137</v>
      </c>
      <c r="B188" s="252" t="s">
        <v>863</v>
      </c>
      <c r="C188" s="229" t="s">
        <v>900</v>
      </c>
      <c r="D188" s="253" t="s">
        <v>869</v>
      </c>
      <c r="E188" s="253">
        <v>0.34920000000000001</v>
      </c>
      <c r="F188" s="253">
        <v>0.34920000000000001</v>
      </c>
    </row>
    <row r="189" spans="1:6" ht="31.5" x14ac:dyDescent="0.25">
      <c r="A189" s="229" t="s">
        <v>870</v>
      </c>
      <c r="B189" s="252" t="s">
        <v>864</v>
      </c>
      <c r="C189" s="229" t="s">
        <v>900</v>
      </c>
      <c r="D189" s="253" t="s">
        <v>663</v>
      </c>
      <c r="E189" s="253">
        <v>2.1999999999999999E-2</v>
      </c>
      <c r="F189" s="253">
        <v>2.1999999999999999E-2</v>
      </c>
    </row>
    <row r="190" spans="1:6" ht="31.5" x14ac:dyDescent="0.25">
      <c r="A190" s="229" t="s">
        <v>871</v>
      </c>
      <c r="B190" s="252" t="s">
        <v>865</v>
      </c>
      <c r="C190" s="229" t="s">
        <v>900</v>
      </c>
      <c r="D190" s="253" t="s">
        <v>663</v>
      </c>
      <c r="E190" s="253" t="s">
        <v>632</v>
      </c>
      <c r="F190" s="253" t="s">
        <v>632</v>
      </c>
    </row>
    <row r="191" spans="1:6" ht="31.5" x14ac:dyDescent="0.25">
      <c r="A191" s="229" t="s">
        <v>872</v>
      </c>
      <c r="B191" s="254" t="s">
        <v>866</v>
      </c>
      <c r="C191" s="229" t="s">
        <v>576</v>
      </c>
      <c r="D191" s="255" t="s">
        <v>663</v>
      </c>
      <c r="E191" s="253">
        <v>2.1999999999999999E-2</v>
      </c>
      <c r="F191" s="253">
        <v>2.1999999999999999E-2</v>
      </c>
    </row>
    <row r="192" spans="1:6" ht="47.25" x14ac:dyDescent="0.25">
      <c r="A192" s="229" t="s">
        <v>873</v>
      </c>
      <c r="B192" s="252" t="s">
        <v>867</v>
      </c>
      <c r="C192" s="185" t="s">
        <v>900</v>
      </c>
      <c r="D192" s="253" t="s">
        <v>868</v>
      </c>
      <c r="E192" s="253">
        <v>0.34920000000000001</v>
      </c>
      <c r="F192" s="253">
        <v>0.34920000000000001</v>
      </c>
    </row>
  </sheetData>
  <autoFilter ref="A6:F192"/>
  <mergeCells count="28">
    <mergeCell ref="A49:F49"/>
    <mergeCell ref="E1:F1"/>
    <mergeCell ref="A2:F2"/>
    <mergeCell ref="A3:F3"/>
    <mergeCell ref="A4:A5"/>
    <mergeCell ref="B4:B5"/>
    <mergeCell ref="D4:D5"/>
    <mergeCell ref="E4:F4"/>
    <mergeCell ref="C4:C5"/>
    <mergeCell ref="B10:F10"/>
    <mergeCell ref="B7:F7"/>
    <mergeCell ref="B23:F23"/>
    <mergeCell ref="A93:F93"/>
    <mergeCell ref="A80:F80"/>
    <mergeCell ref="A72:F72"/>
    <mergeCell ref="A70:F70"/>
    <mergeCell ref="A63:F63"/>
    <mergeCell ref="A143:F143"/>
    <mergeCell ref="A147:F147"/>
    <mergeCell ref="A120:F120"/>
    <mergeCell ref="A132:F132"/>
    <mergeCell ref="A96:F96"/>
    <mergeCell ref="A107:F107"/>
    <mergeCell ref="A185:F185"/>
    <mergeCell ref="A161:F161"/>
    <mergeCell ref="A163:F163"/>
    <mergeCell ref="A184:F184"/>
    <mergeCell ref="A186:F186"/>
  </mergeCells>
  <pageMargins left="0" right="0" top="0.55118110236220474" bottom="0.55118110236220474" header="0.31496062992125984" footer="0.31496062992125984"/>
  <pageSetup paperSize="9" scale="73" fitToHeight="0" orientation="portrait" r:id="rId1"/>
  <rowBreaks count="11" manualBreakCount="11">
    <brk id="23" max="5" man="1"/>
    <brk id="36" max="5" man="1"/>
    <brk id="48" max="5" man="1"/>
    <brk id="67" max="5" man="1"/>
    <brk id="82" max="5" man="1"/>
    <brk id="103" max="5" man="1"/>
    <brk id="119" max="5" man="1"/>
    <brk id="137" max="5" man="1"/>
    <brk id="146" max="5" man="1"/>
    <brk id="160" max="5" man="1"/>
    <brk id="17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Таблица 1</vt:lpstr>
      <vt:lpstr>Таблица 2</vt:lpstr>
      <vt:lpstr>Таблица 3</vt:lpstr>
      <vt:lpstr>'Таблица 1'!Заголовки_для_печати</vt:lpstr>
      <vt:lpstr>'Таблица 2'!Заголовки_для_печати</vt:lpstr>
      <vt:lpstr>'Таблица 3'!Заголовки_для_печати</vt:lpstr>
      <vt:lpstr>'Таблица 1'!Область_печати</vt:lpstr>
      <vt:lpstr>'Таблица 2'!Область_печати</vt:lpstr>
      <vt:lpstr>'Таблица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2024-04-16T15:55:20Z</dcterms:modified>
</cp:coreProperties>
</file>